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activeTab="1"/>
  </bookViews>
  <sheets>
    <sheet name="доходы и источники" sheetId="1" r:id="rId1"/>
    <sheet name="расходы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Администрация Саркеловского с/п</author>
  </authors>
  <commentList>
    <comment ref="D116" authorId="0">
      <text>
        <r>
          <rPr>
            <b/>
            <sz val="8"/>
            <rFont val="Tahoma"/>
            <family val="0"/>
          </rPr>
          <t>Администрация Саркеловского с/п:</t>
        </r>
        <r>
          <rPr>
            <sz val="8"/>
            <rFont val="Tahoma"/>
            <family val="0"/>
          </rPr>
          <t xml:space="preserve">
это остаток на начало года  который нужно показывать весь год</t>
        </r>
      </text>
    </comment>
    <comment ref="F116" authorId="0">
      <text>
        <r>
          <rPr>
            <b/>
            <sz val="8"/>
            <rFont val="Tahoma"/>
            <family val="0"/>
          </rPr>
          <t>Администрация Саркеловского с/п:</t>
        </r>
        <r>
          <rPr>
            <sz val="8"/>
            <rFont val="Tahoma"/>
            <family val="0"/>
          </rPr>
          <t xml:space="preserve">
 должно розниться с вед по дв св ост на </t>
        </r>
        <r>
          <rPr>
            <sz val="8"/>
            <color indexed="10"/>
            <rFont val="Tahoma"/>
            <family val="2"/>
          </rPr>
          <t>51.97</t>
        </r>
        <r>
          <rPr>
            <sz val="8"/>
            <rFont val="Tahoma"/>
            <family val="0"/>
          </rPr>
          <t xml:space="preserve">,ост срв на конец дня </t>
        </r>
      </text>
    </comment>
  </commentList>
</comments>
</file>

<file path=xl/sharedStrings.xml><?xml version="1.0" encoding="utf-8"?>
<sst xmlns="http://schemas.openxmlformats.org/spreadsheetml/2006/main" count="588" uniqueCount="439">
  <si>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</si>
  <si>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</si>
  <si>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</si>
  <si>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</si>
  <si>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</si>
  <si>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</si>
  <si>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</si>
  <si>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 xml:space="preserve">Код расхода 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</si>
  <si>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</si>
  <si>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</si>
  <si>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</si>
  <si>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</si>
  <si>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</si>
  <si>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500</t>
  </si>
  <si>
    <t>700</t>
  </si>
  <si>
    <t>710</t>
  </si>
  <si>
    <t>720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</si>
  <si>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</si>
  <si>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</si>
  <si>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</si>
  <si>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</si>
  <si>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</si>
  <si>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</si>
  <si>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</si>
  <si>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</si>
  <si>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</si>
  <si>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</si>
  <si>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</si>
  <si>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</si>
  <si>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</si>
  <si>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</si>
  <si>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               Форма 0503117  с.3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</si>
  <si>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</si>
  <si>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</si>
  <si>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</si>
  <si>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</si>
  <si>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</si>
  <si>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</si>
  <si>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</si>
  <si>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</si>
  <si>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</si>
  <si>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</si>
  <si>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</si>
  <si>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</si>
  <si>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</si>
  <si>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</si>
  <si>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 xml:space="preserve">                                  3. Источники финансирования дефицита бюджета</t>
  </si>
  <si>
    <t xml:space="preserve">                                      Форма по ОКУД</t>
  </si>
  <si>
    <t xml:space="preserve">      ОТЧЕТ ОБ ИСПОЛНЕНИИ БЮДЖЕТА</t>
  </si>
  <si>
    <t>,</t>
  </si>
  <si>
    <t>79230720</t>
  </si>
  <si>
    <t>951</t>
  </si>
  <si>
    <t>60257850000</t>
  </si>
  <si>
    <t xml:space="preserve">Наименование публично-правового образования   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</si>
  <si>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</si>
  <si>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</si>
  <si>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</si>
  <si>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</si>
  <si>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</si>
  <si>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</si>
  <si>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</si>
  <si>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</si>
  <si>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</si>
  <si>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</si>
  <si>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</si>
  <si>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</si>
  <si>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</si>
  <si>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</si>
  <si>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</si>
  <si>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</si>
  <si>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</si>
  <si>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</si>
  <si>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Невыясненные поступления</t>
  </si>
  <si>
    <t>Невыясненные поступления, зачисляемые в бюджеты поселений</t>
  </si>
  <si>
    <t>Единый сельскохозяйственный налог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</si>
  <si>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</si>
  <si>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</si>
  <si>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</si>
  <si>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</si>
  <si>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</si>
  <si>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</si>
  <si>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</si>
  <si>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</si>
  <si>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</si>
  <si>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</si>
  <si>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</si>
  <si>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</si>
  <si>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</si>
  <si>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</si>
  <si>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</si>
  <si>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</si>
  <si>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</si>
  <si>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</si>
  <si>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</si>
  <si>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      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</si>
  <si>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</si>
  <si>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</si>
  <si>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</si>
  <si>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</si>
  <si>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</si>
  <si>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</si>
  <si>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</si>
  <si>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</si>
  <si>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</si>
  <si>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</si>
  <si>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</si>
  <si>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</si>
  <si>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</si>
  <si>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Источники финансирования дефицитов бюджетов - всего</t>
  </si>
  <si>
    <t>000 90  00  00  00  00  0000  000</t>
  </si>
  <si>
    <t>Изменение остатков средств на счетах по учету  средств бюджетов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</si>
  <si>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</si>
  <si>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</si>
  <si>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</si>
  <si>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</si>
  <si>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</si>
  <si>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</si>
  <si>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</si>
  <si>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</si>
  <si>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</si>
  <si>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</si>
  <si>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</si>
  <si>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</si>
  <si>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</si>
  <si>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</si>
  <si>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</si>
  <si>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поселений</t>
  </si>
  <si>
    <t>000 01  05  02  01  10  0000  610</t>
  </si>
  <si>
    <t>182  1  01  02000  01  0000  110</t>
  </si>
  <si>
    <t>182  1  01  02010  01  0000  110</t>
  </si>
  <si>
    <t>182  1  01  02020  01  0000  110</t>
  </si>
  <si>
    <t>182  1  01  02030  01  0000  110</t>
  </si>
  <si>
    <t>182  1  05  01000  00  0000  110</t>
  </si>
  <si>
    <t>182  1  05  01010  01  0000  110</t>
  </si>
  <si>
    <t>182  1  05  01011  01  0000  110</t>
  </si>
  <si>
    <t>182  1  05  01020  01  0000  110</t>
  </si>
  <si>
    <t>182  1  05  01021  01  0000  110</t>
  </si>
  <si>
    <t>182  1  05  03000  01  0000  110</t>
  </si>
  <si>
    <t>182  1  05  03010  01  0000  110</t>
  </si>
  <si>
    <t>182  1  06  01000  00  0000  110</t>
  </si>
  <si>
    <t>182  1  06  01030  10  0000  110</t>
  </si>
  <si>
    <t>182  1  06  06000  00  0000  110</t>
  </si>
  <si>
    <t>182  1  06  06010  00  0000  110</t>
  </si>
  <si>
    <t>182  1  06  06013  10  0000  110</t>
  </si>
  <si>
    <t>182  1  06  06020  00  0000  110</t>
  </si>
  <si>
    <t>182  1  06  06023  10  0000  110</t>
  </si>
  <si>
    <t>951  1  08  04000  01  0000  110</t>
  </si>
  <si>
    <t>951  1  08  04020  01  0000  110</t>
  </si>
  <si>
    <t>182  1  09  04000  00  0000  110</t>
  </si>
  <si>
    <t>182  1  09  04050  00  0000  110</t>
  </si>
  <si>
    <t>182  1  09  04053  10  0000  110</t>
  </si>
  <si>
    <t xml:space="preserve">  1  11  00000  00  0000  000</t>
  </si>
  <si>
    <t>815  1  11  05000  00  0000  120</t>
  </si>
  <si>
    <t>815  1  11  05010  00  0000  120</t>
  </si>
  <si>
    <t>815  1  11  05013  10  0000  120</t>
  </si>
  <si>
    <t>951  1  11  05020  00  0000  120</t>
  </si>
  <si>
    <t>951  1  11  05025  10  0000  120</t>
  </si>
  <si>
    <t>902  1  14  00000  00  0000  000</t>
  </si>
  <si>
    <t>902  1  14  06000  00  0000  430</t>
  </si>
  <si>
    <t>902  1  14  06010  00  0000  430</t>
  </si>
  <si>
    <t>902  1  14  06013  10  0000  430</t>
  </si>
  <si>
    <t>1  17  00000  00  0000  000</t>
  </si>
  <si>
    <t>951  1  17  01000  00  0000  180</t>
  </si>
  <si>
    <t>951  1  17  01050  10  0000  180</t>
  </si>
  <si>
    <t>951  2  02  00000  00  0000  000</t>
  </si>
  <si>
    <t xml:space="preserve"> 2  00  00000  00  0000  000</t>
  </si>
  <si>
    <t>951  2  02  03000  00  0000  151</t>
  </si>
  <si>
    <t>951  2  02  03015  00  0000  151</t>
  </si>
  <si>
    <t>951  2  02  03015  10  0000  151</t>
  </si>
  <si>
    <t>951  2  02  03024  00  0000  151</t>
  </si>
  <si>
    <t>951  2  02  03024  10  0000  151</t>
  </si>
  <si>
    <t>951  2  02  04000  00  0000  151</t>
  </si>
  <si>
    <t>951  2  02  04999  00  0000  151</t>
  </si>
  <si>
    <t>951  2  02  04999  10  0000  151</t>
  </si>
  <si>
    <t>1  01  00000  00  0000  000</t>
  </si>
  <si>
    <t xml:space="preserve"> 1  05  00000  00  0000  000</t>
  </si>
  <si>
    <t xml:space="preserve">  1  06  00000  00  0000  000</t>
  </si>
  <si>
    <t xml:space="preserve"> 1  08  00000  00  0000  000</t>
  </si>
  <si>
    <t xml:space="preserve"> 1  09  00000  00  0000  000</t>
  </si>
  <si>
    <t>Итого внутренних оборотов</t>
  </si>
  <si>
    <t>000 8 70 00000 00 0000 000</t>
  </si>
  <si>
    <t>Доходы бюджета - всего</t>
  </si>
  <si>
    <t>Расходы бюджета - ИТОГО</t>
  </si>
  <si>
    <t>000  9600  0000000  000  000</t>
  </si>
  <si>
    <t>Функционирование высшего должностного лица субъекта Российской Федерации и муниципального образования</t>
  </si>
  <si>
    <t>951 0000 0000000 000 000</t>
  </si>
  <si>
    <t>951  0100  0000000  000  000</t>
  </si>
  <si>
    <t>951  0102  0000000  000  000</t>
  </si>
  <si>
    <t>951 0102 0020300 000 000</t>
  </si>
  <si>
    <t>951 0102 0020300 121 210</t>
  </si>
  <si>
    <t>951 0102 0020300 121 000</t>
  </si>
  <si>
    <t>951 0102 0020300 121 211</t>
  </si>
  <si>
    <t>951 0102 0020300 121 213</t>
  </si>
  <si>
    <t>951 0102 0020300 122 000</t>
  </si>
  <si>
    <t>951 0102 0020300 122 210</t>
  </si>
  <si>
    <t>951 0102 0020300 122 212</t>
  </si>
  <si>
    <t>951 0104 0000000 000 000</t>
  </si>
  <si>
    <t>951 0104 0020400 000 000</t>
  </si>
  <si>
    <t>951 0104 0020400 121 000</t>
  </si>
  <si>
    <t>951 0104 0020400 121 210</t>
  </si>
  <si>
    <t>951 0104 0020400 121 211</t>
  </si>
  <si>
    <t>951 0104 0020400 122 000</t>
  </si>
  <si>
    <t xml:space="preserve">951 0104 0020400 122 210 </t>
  </si>
  <si>
    <t>951 0104 0020400 122 212</t>
  </si>
  <si>
    <t>951 0104 0020400 242 220</t>
  </si>
  <si>
    <t>951 0104 0020400 242 221</t>
  </si>
  <si>
    <t>951 0104 0020400 244 000</t>
  </si>
  <si>
    <t>951 0104 0020400 244 220</t>
  </si>
  <si>
    <t>951 0104 0020400 244 225</t>
  </si>
  <si>
    <t>951 0104 0020400 244 226</t>
  </si>
  <si>
    <t>951 0104 0020400 244 300</t>
  </si>
  <si>
    <t>951 0104 0020400 244 340</t>
  </si>
  <si>
    <t>951 0104 5210215 000 000</t>
  </si>
  <si>
    <t>951 0104 5210215 244 300</t>
  </si>
  <si>
    <t>951 0104 5210215 244 340</t>
  </si>
  <si>
    <t>951 0104 0020400 852 000</t>
  </si>
  <si>
    <t>951 0104 0020400 852 290</t>
  </si>
  <si>
    <t>951 0113 0000000 000 000</t>
  </si>
  <si>
    <t>951 0113 0920300 000 000</t>
  </si>
  <si>
    <t>951 0200 0000000 000 000</t>
  </si>
  <si>
    <t>951 0203 0000000 000 000</t>
  </si>
  <si>
    <t>951 0203 0013600 000 000</t>
  </si>
  <si>
    <t>951 0203 0013600 121 000</t>
  </si>
  <si>
    <t>951 0203 0013600 121 210</t>
  </si>
  <si>
    <t>951 0203 0013600 121 211</t>
  </si>
  <si>
    <t>951 0203 0013600 121 213</t>
  </si>
  <si>
    <t>951 0300 0000000 000 000</t>
  </si>
  <si>
    <t>951 0309 0000000 000 000</t>
  </si>
  <si>
    <t>951 0309 7951900 000 000</t>
  </si>
  <si>
    <t>951 0309 7951900 244 220</t>
  </si>
  <si>
    <t>951 0309 7951900 244 000</t>
  </si>
  <si>
    <t>951 0400 0000000 000 000</t>
  </si>
  <si>
    <t>951 0409 0000000 000 000</t>
  </si>
  <si>
    <t>951 0409 7950320 000 000</t>
  </si>
  <si>
    <t>951 0409 7950320 244 000</t>
  </si>
  <si>
    <t>951 0409 7950320 244 220</t>
  </si>
  <si>
    <t>951 0409 7950320 244 225</t>
  </si>
  <si>
    <t>951 0500 0000000 000 000</t>
  </si>
  <si>
    <t>951 0503 0000000 000 000</t>
  </si>
  <si>
    <t>951 0503 7950310 000 000</t>
  </si>
  <si>
    <t>951 0503 7950310 244 000</t>
  </si>
  <si>
    <t>951 0503 7950310 244 223</t>
  </si>
  <si>
    <t>951 0503 7950310 244 225</t>
  </si>
  <si>
    <t>951 0800 0000000 000 000</t>
  </si>
  <si>
    <t>951 0801 0000000 000 000</t>
  </si>
  <si>
    <t>951 0801 7951601 000 000</t>
  </si>
  <si>
    <t>951 0801 7951601 611 000</t>
  </si>
  <si>
    <t>951 0801 7951601 611 240</t>
  </si>
  <si>
    <t>951 0801 7951601 611 241</t>
  </si>
  <si>
    <t>951 0801 7951602 000 000</t>
  </si>
  <si>
    <t>951 0801 7951602 611 000</t>
  </si>
  <si>
    <t xml:space="preserve">951 0801 7951602 611 240 </t>
  </si>
  <si>
    <t>951 0801 7951602 611 241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</si>
  <si>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</si>
  <si>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</si>
  <si>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</si>
  <si>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</si>
  <si>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951 0104 0020400 121 213</t>
  </si>
  <si>
    <t>951 0104 0020400 242 000</t>
  </si>
  <si>
    <t>Оплата работ, услуг</t>
  </si>
  <si>
    <t>951 0104 5210215 244 000</t>
  </si>
  <si>
    <t>951 0503 7950310 244 220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</si>
  <si>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</si>
  <si>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</si>
  <si>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</si>
  <si>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</si>
  <si>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 xml:space="preserve">Безвозмездные перечисления организациям </t>
  </si>
  <si>
    <t xml:space="preserve">Безвозмездные перечисления государственным и муниципальным организациям            </t>
  </si>
  <si>
    <t>Прочие расходы</t>
  </si>
  <si>
    <t>Поступление нефинансовых активов</t>
  </si>
  <si>
    <t>Увеличение стоимости материальных запасов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</si>
  <si>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</si>
  <si>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</si>
  <si>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</si>
  <si>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</si>
  <si>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</si>
  <si>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</si>
  <si>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Целевые программы муниципальных образований</t>
  </si>
  <si>
    <t>Прочая закупка товаров, работ и услуг для государственных (муниципальных) нужд</t>
  </si>
  <si>
    <t>951 0102 0020000 000 000</t>
  </si>
  <si>
    <t>951 0104 0020000 000 000</t>
  </si>
  <si>
    <t>951 0104 5210000 000 000</t>
  </si>
  <si>
    <t>951 0104 5210200 000 000</t>
  </si>
  <si>
    <t>951 0203 0010000 000 000</t>
  </si>
  <si>
    <t>951 0309 7950000 000 000</t>
  </si>
  <si>
    <t>951 0409 7950000 000 000</t>
  </si>
  <si>
    <t>951 0503 7950000 000 000</t>
  </si>
  <si>
    <t>951 0801 7950000 000 000</t>
  </si>
  <si>
    <t>951 0801 7951600 000 000</t>
  </si>
  <si>
    <t>951 0503 7950300 000 000</t>
  </si>
  <si>
    <t>Фонд оплаты труда и страховые взносы</t>
  </si>
  <si>
    <t>Иные выплаты персоналу, за исключением фонда оплаты труда</t>
  </si>
  <si>
    <t>Закупки товаров, работ, услуг в сфере информационно-коммуникационных технологий</t>
  </si>
  <si>
    <t>Уплата прочих  налогов, сборов и иных платежей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</si>
  <si>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</si>
  <si>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</si>
  <si>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</si>
  <si>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</si>
  <si>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</si>
  <si>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</si>
  <si>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</si>
  <si>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4.4, 5.1, 5.2,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</si>
  <si>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Другие общегосударственные вопросы</t>
  </si>
  <si>
    <t>Выполнение других обязательств государства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</si>
  <si>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</si>
  <si>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</si>
  <si>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</si>
  <si>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</si>
  <si>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</si>
  <si>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Региональные целевые программы</t>
  </si>
  <si>
    <t>951 0409 7950300 000 000</t>
  </si>
  <si>
    <t>Подпрограмма "Мероприятия по содержанию автомобильных дорог общего пользования и инженерных сооружений на них в границах поселений в рамках благоустройства"</t>
  </si>
  <si>
    <t>Благоустройство</t>
  </si>
  <si>
    <t>Подпрограмма "Мероприятия по обслуживанию сетей наружного освещения"</t>
  </si>
  <si>
    <t xml:space="preserve">Культура   </t>
  </si>
  <si>
    <t>Финансовое обеспечение выполнения муниципального задания сельскими домами культуры</t>
  </si>
  <si>
    <t>Финансовое обеспечение выполнения муниципального задания сельскими библиотеками</t>
  </si>
  <si>
    <t>-</t>
  </si>
  <si>
    <r>
      <t xml:space="preserve">финансового органа           </t>
    </r>
    <r>
      <rPr>
        <b/>
        <sz val="8"/>
        <color indexed="8"/>
        <rFont val="Arial Cyr"/>
        <family val="0"/>
      </rPr>
      <t>АДМИНИСТРАЦИЯ ЛОЗНОВСКОГО СЕЛЬСКОГО ПОСЕЛЕНИЯ</t>
    </r>
  </si>
  <si>
    <t>БЮДЖЕТ ЛОЗНОВСКОГО СЕЛЬСКОГО ПОСЕЛЕНИЯ ЦИМЛЯНСКОГО РАЙОНА</t>
  </si>
  <si>
    <t>182  1  05  03020  01  0000  110</t>
  </si>
  <si>
    <t>Пени по единому сельскохозяйственному налогу</t>
  </si>
  <si>
    <t>Руководитель     __________________          М.Н.Чумак</t>
  </si>
  <si>
    <t>Руководитель финансово-   __________________         О.И.Зоря</t>
  </si>
  <si>
    <t>Главный бухгалтер ________________   О.А.Чернышова</t>
  </si>
  <si>
    <t>Администрация Лозновского сельского поселения</t>
  </si>
  <si>
    <t>951 0104 0020400 244 223</t>
  </si>
  <si>
    <t>Социальное обеспечение</t>
  </si>
  <si>
    <t>951 1000 0000000 000 000</t>
  </si>
  <si>
    <t>Пенсионное обеспечение</t>
  </si>
  <si>
    <t>951 1001 0000000 000 000</t>
  </si>
  <si>
    <t>Доплаты к пенсиям, дополнительное пенсионное обеспечение</t>
  </si>
  <si>
    <t>951 1001 4910000 000 000</t>
  </si>
  <si>
    <t>Доплаты к пенсиям государственных служащих субъектов Российской Федерации и муниципальных служащих</t>
  </si>
  <si>
    <t>951 1001 4910100 000 000</t>
  </si>
  <si>
    <t>Социольное обеспечение и иные выплаты населению</t>
  </si>
  <si>
    <t>951 1001 4910100 005 000</t>
  </si>
  <si>
    <t>Пенсии, выплачиваемые организациям сектора государственного управления</t>
  </si>
  <si>
    <t>951 1001 4910100 005 263</t>
  </si>
  <si>
    <t>Долгосрочная целевая программа "Развитие культуры Лозновского сельского поселения на 2011-2014 гг."</t>
  </si>
  <si>
    <t>951 0503 7950330 244 225</t>
  </si>
  <si>
    <t>520</t>
  </si>
  <si>
    <t>Источники внутреннеого финансирования бюджета</t>
  </si>
  <si>
    <t>951 0503 7950340 244 225</t>
  </si>
  <si>
    <t>951 0104 0020400 244 310</t>
  </si>
  <si>
    <t>Увеличение стоимости основных запасов</t>
  </si>
  <si>
    <t>951 0801 5220900 000 000</t>
  </si>
  <si>
    <t>951 0801 5220900 612 000</t>
  </si>
  <si>
    <t>Субсидии бюджетным учреждениям на повышение заработной платы с 1 сентября  2012 года руководителей, специалистов и служащих муниципальных учреждений культуры в рамках реализации муниципальной долгосрочной целевой программы "Развитие культуры Лозновского сельского поселения на 2011-2014 годы"</t>
  </si>
  <si>
    <t>Субсидии бюджетным учреждениям на иные цели</t>
  </si>
  <si>
    <t>951 0801 5220900 612 241</t>
  </si>
  <si>
    <t>951  1  11  05035  10  0000  120</t>
  </si>
  <si>
    <t>951  2  02  01000  00  0000  151</t>
  </si>
  <si>
    <t>Дотации бюджетам субъектов Российской Федерации и мкниципальных образований</t>
  </si>
  <si>
    <t>951  2  02  01001  00  0000  151</t>
  </si>
  <si>
    <t>Дотации на выравнивание бюджетной обеспеченности</t>
  </si>
  <si>
    <t>951  2  02  01001  10  0000  151</t>
  </si>
  <si>
    <t>Дотации бюджетам поселений на выравнивание бюджетной обеспеченности</t>
  </si>
  <si>
    <t>Уплата налогов, сборов и иных платежей</t>
  </si>
  <si>
    <t>951 0113 0920300 850 000</t>
  </si>
  <si>
    <t>951 0113 0920300 851 290</t>
  </si>
  <si>
    <t>Расходы на информирование населения, через средства массовой информации, публикация нормативных актов</t>
  </si>
  <si>
    <t>951 0113 0920313 244 226</t>
  </si>
  <si>
    <t>Долгосрочная целевая программа "Оформление муниципального имущества Лозновского сельского поселения на 2011-2015гг."</t>
  </si>
  <si>
    <t>951 0113 7950000 000 000</t>
  </si>
  <si>
    <t>951 0113 7950500 244 226</t>
  </si>
  <si>
    <t>951 0113 7951800 000 000</t>
  </si>
  <si>
    <t>Муниципальная Долгосрочная целевая программа "Противодействие коррупции в  Лозновском сельском поселении на 2013-2015гг."</t>
  </si>
  <si>
    <t>951 0113 7951800 244 000</t>
  </si>
  <si>
    <t>951 0113 0920313 244 000</t>
  </si>
  <si>
    <t>951 0113 795050 000 000</t>
  </si>
  <si>
    <t>Долгосрочная целевая программа "Пожарная безопасность и защита населения и территорий Лозновского сельского поселения Цимлянского района Ростовской области от чрезвычайных ситуаций на 2011-2015 годы"</t>
  </si>
  <si>
    <t>Областная долгосрочная целевая программа "Развитие сети автомобильных дорог общего пользования в Ростовской области" на 2010-2014 годы"</t>
  </si>
  <si>
    <t>Долгосрочная целевая программа "Благоустройство территории муниципального образования "Лозновское сельское поселение" на 2011-2015 годы"</t>
  </si>
  <si>
    <t>951 0503 7950330 244 000</t>
  </si>
  <si>
    <t>951 0503 7950330 000 000</t>
  </si>
  <si>
    <t>Подпрограмма "Мероприятия по содержанию мест захоронения</t>
  </si>
  <si>
    <t>Подпрограмма "Прочие мероприятия по благоустройству поселения"</t>
  </si>
  <si>
    <t>951 0503 7950340 000 000</t>
  </si>
  <si>
    <t>951 0503 7950340 244 000</t>
  </si>
  <si>
    <t>951 0600 0000000 000 000</t>
  </si>
  <si>
    <t>Охрана окружающей среды</t>
  </si>
  <si>
    <t>Другие вопросы в области охраны окружающей среды</t>
  </si>
  <si>
    <t>Муниципальная Долгосрочная целевая программа "Комплексные меры противодействия злоупотреблению наркотиками и их незаконному обороту в муниципальном образовании в  "Лозновское сельское поселение" на 2013-2015гг."</t>
  </si>
  <si>
    <t>951 0605 7950000 000 000</t>
  </si>
  <si>
    <t>951 0605 7952300 000 000</t>
  </si>
  <si>
    <t>951 0605 7952300 244 000</t>
  </si>
  <si>
    <t>951 0605 0000000 000 000</t>
  </si>
  <si>
    <t>951 0605 7952300 244 226</t>
  </si>
  <si>
    <t>Физическая культура и спорт</t>
  </si>
  <si>
    <t>Долгосрочная целевая программа "Развитие физической культуры и спорта на территории Лозновского сельского поселения на 2011-2015гг"</t>
  </si>
  <si>
    <t>951 1100 0000000 000 000</t>
  </si>
  <si>
    <t>951 1101 795170000 000 000</t>
  </si>
  <si>
    <t>951 1101 7950000 000 000</t>
  </si>
  <si>
    <t>951 1101 7951700 244 000</t>
  </si>
  <si>
    <t>951 1101 7951700 244 290</t>
  </si>
  <si>
    <t>951 0503 7950310 244 222</t>
  </si>
  <si>
    <t>Транспортные услуги</t>
  </si>
  <si>
    <t>951 01137950500 244 000</t>
  </si>
  <si>
    <t>951 0113 7950500 244 220</t>
  </si>
  <si>
    <t>951 0113 7951800 244 220</t>
  </si>
  <si>
    <t>951 0113 7951800 244 226</t>
  </si>
  <si>
    <t>951 0113 0920313 244 220</t>
  </si>
  <si>
    <t>951 0503 7950330 244 220</t>
  </si>
  <si>
    <t>951 0503 7950340 244 220</t>
  </si>
  <si>
    <t>951 0605 7952300 244 220</t>
  </si>
  <si>
    <t>951 0412 0000000 000 000</t>
  </si>
  <si>
    <t>Межбюджетные трансферты из бюджетов поселений буджету муниципального района и из бюджета муниципального района бюджетам поселений в соответствии с заключенными соглашениями</t>
  </si>
  <si>
    <t>951 0412 5210000 000 000</t>
  </si>
  <si>
    <t>951 0412 5210600 000 000</t>
  </si>
  <si>
    <t>Другие вопросы в области национальной экономики</t>
  </si>
  <si>
    <t>951 0412 5210600 540 000</t>
  </si>
  <si>
    <t>951 0412 5210600 540 251</t>
  </si>
  <si>
    <t>182  1  05  01050  01  0000  110</t>
  </si>
  <si>
    <t>951 0503 7950310 244 310</t>
  </si>
  <si>
    <t>951 0503 7950310 244 340</t>
  </si>
  <si>
    <t>Обслуживание государственного внутреннего и муниципального долга</t>
  </si>
  <si>
    <t>951 1301 0000000 000 000</t>
  </si>
  <si>
    <t>Процентные платежи по долговым обязательствам</t>
  </si>
  <si>
    <t>951 1301 0650000 000 000</t>
  </si>
  <si>
    <t>Процентные платежи по муници-пальному долгу</t>
  </si>
  <si>
    <t>951 1301 0650500 000 000</t>
  </si>
  <si>
    <t>Обслуживание муниципального долга</t>
  </si>
  <si>
    <t>951 1301 0650500 730 000</t>
  </si>
  <si>
    <t>Обслуживание внутреннего долга</t>
  </si>
  <si>
    <t>951 1301 0650500 730 231</t>
  </si>
  <si>
    <t>182  1  05  01012  01  0000  110</t>
  </si>
  <si>
    <t xml:space="preserve">                                                на  1 апреля  2013  г.</t>
  </si>
  <si>
    <t>01.04.2013</t>
  </si>
  <si>
    <t>"01"  апреля  2013  г.</t>
  </si>
  <si>
    <t>951 0502 0000000 000 000</t>
  </si>
  <si>
    <t>951 0502 5220000 000 000</t>
  </si>
  <si>
    <t>951 0502 5224300 000 000</t>
  </si>
  <si>
    <t>951 0502 5224300 540 000</t>
  </si>
  <si>
    <t>951 0502 5224300 540 300</t>
  </si>
  <si>
    <t>951 0502 5224300 540 310</t>
  </si>
  <si>
    <t>Развитие водоснабжения, водоотведения и очистки сточных вод Ростовской области на 2012-2017 годы</t>
  </si>
  <si>
    <t>Коммунальное хозяйство</t>
  </si>
  <si>
    <t>951 0309 7951900 300 310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</si>
</sst>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_ ;[Red]\-0.00\ "/>
    <numFmt numFmtId="181" formatCode="[$-FC19]d\ mmmm\ yyyy\ &quot;г.&quot;"/>
    <numFmt numFmtId="182" formatCode="#,##0.00_ ;[Red]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8"/>
      <color indexed="10"/>
      <name val="Tahoma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8"/>
      <name val="Arial Cyr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49" fontId="9" fillId="2" borderId="0" xfId="0" applyNumberFormat="1" applyFont="1" applyFill="1" applyAlignment="1">
      <alignment/>
    </xf>
    <xf numFmtId="0" fontId="9" fillId="2" borderId="1" xfId="0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right"/>
    </xf>
    <xf numFmtId="4" fontId="9" fillId="2" borderId="4" xfId="0" applyNumberFormat="1" applyFont="1" applyFill="1" applyBorder="1" applyAlignment="1">
      <alignment horizontal="right"/>
    </xf>
    <xf numFmtId="49" fontId="9" fillId="2" borderId="0" xfId="0" applyNumberFormat="1" applyFont="1" applyFill="1" applyBorder="1" applyAlignment="1">
      <alignment horizontal="center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Continuous"/>
    </xf>
    <xf numFmtId="49" fontId="9" fillId="2" borderId="0" xfId="0" applyNumberFormat="1" applyFont="1" applyFill="1" applyBorder="1" applyAlignment="1">
      <alignment/>
    </xf>
    <xf numFmtId="49" fontId="9" fillId="2" borderId="0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/>
    </xf>
    <xf numFmtId="4" fontId="9" fillId="2" borderId="5" xfId="0" applyNumberFormat="1" applyFont="1" applyFill="1" applyBorder="1" applyAlignment="1">
      <alignment horizontal="right"/>
    </xf>
    <xf numFmtId="49" fontId="9" fillId="2" borderId="6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4" fontId="8" fillId="2" borderId="0" xfId="0" applyNumberFormat="1" applyFont="1" applyFill="1" applyAlignment="1">
      <alignment/>
    </xf>
    <xf numFmtId="49" fontId="9" fillId="2" borderId="10" xfId="0" applyNumberFormat="1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left" wrapText="1"/>
    </xf>
    <xf numFmtId="49" fontId="9" fillId="2" borderId="12" xfId="0" applyNumberFormat="1" applyFont="1" applyFill="1" applyBorder="1" applyAlignment="1">
      <alignment horizontal="center" wrapText="1"/>
    </xf>
    <xf numFmtId="49" fontId="9" fillId="2" borderId="5" xfId="0" applyNumberFormat="1" applyFont="1" applyFill="1" applyBorder="1" applyAlignment="1">
      <alignment horizontal="center"/>
    </xf>
    <xf numFmtId="0" fontId="11" fillId="2" borderId="0" xfId="0" applyFont="1" applyFill="1" applyAlignment="1">
      <alignment/>
    </xf>
    <xf numFmtId="0" fontId="9" fillId="2" borderId="0" xfId="0" applyFont="1" applyFill="1" applyBorder="1" applyAlignment="1">
      <alignment horizontal="left" wrapText="1"/>
    </xf>
    <xf numFmtId="0" fontId="9" fillId="2" borderId="13" xfId="0" applyFont="1" applyFill="1" applyBorder="1" applyAlignment="1">
      <alignment horizontal="center" wrapText="1"/>
    </xf>
    <xf numFmtId="49" fontId="9" fillId="2" borderId="14" xfId="0" applyNumberFormat="1" applyFont="1" applyFill="1" applyBorder="1" applyAlignment="1">
      <alignment horizontal="center"/>
    </xf>
    <xf numFmtId="4" fontId="9" fillId="2" borderId="15" xfId="0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49" fontId="9" fillId="2" borderId="16" xfId="0" applyNumberFormat="1" applyFont="1" applyFill="1" applyBorder="1" applyAlignment="1">
      <alignment horizontal="centerContinuous"/>
    </xf>
    <xf numFmtId="49" fontId="9" fillId="2" borderId="17" xfId="0" applyNumberFormat="1" applyFont="1" applyFill="1" applyBorder="1" applyAlignment="1">
      <alignment horizontal="center"/>
    </xf>
    <xf numFmtId="49" fontId="9" fillId="2" borderId="18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/>
    </xf>
    <xf numFmtId="49" fontId="9" fillId="2" borderId="17" xfId="0" applyNumberFormat="1" applyFont="1" applyFill="1" applyBorder="1" applyAlignment="1">
      <alignment horizontal="centerContinuous"/>
    </xf>
    <xf numFmtId="49" fontId="9" fillId="2" borderId="19" xfId="0" applyNumberFormat="1" applyFont="1" applyFill="1" applyBorder="1" applyAlignment="1">
      <alignment horizontal="centerContinuous"/>
    </xf>
    <xf numFmtId="49" fontId="9" fillId="2" borderId="0" xfId="0" applyNumberFormat="1" applyFont="1" applyFill="1" applyBorder="1" applyAlignment="1">
      <alignment horizontal="centerContinuous"/>
    </xf>
    <xf numFmtId="0" fontId="9" fillId="2" borderId="8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49" fontId="9" fillId="2" borderId="20" xfId="0" applyNumberFormat="1" applyFont="1" applyFill="1" applyBorder="1" applyAlignment="1">
      <alignment horizontal="center" vertical="center"/>
    </xf>
    <xf numFmtId="49" fontId="9" fillId="2" borderId="21" xfId="0" applyNumberFormat="1" applyFont="1" applyFill="1" applyBorder="1" applyAlignment="1">
      <alignment horizontal="center" wrapText="1"/>
    </xf>
    <xf numFmtId="49" fontId="9" fillId="2" borderId="21" xfId="0" applyNumberFormat="1" applyFont="1" applyFill="1" applyBorder="1" applyAlignment="1">
      <alignment horizontal="left" wrapText="1"/>
    </xf>
    <xf numFmtId="0" fontId="9" fillId="2" borderId="22" xfId="0" applyFont="1" applyFill="1" applyBorder="1" applyAlignment="1">
      <alignment horizontal="left" wrapText="1"/>
    </xf>
    <xf numFmtId="49" fontId="9" fillId="2" borderId="10" xfId="0" applyNumberFormat="1" applyFont="1" applyFill="1" applyBorder="1" applyAlignment="1">
      <alignment horizontal="left" wrapText="1"/>
    </xf>
    <xf numFmtId="49" fontId="9" fillId="2" borderId="15" xfId="0" applyNumberFormat="1" applyFont="1" applyFill="1" applyBorder="1" applyAlignment="1">
      <alignment horizontal="center"/>
    </xf>
    <xf numFmtId="4" fontId="9" fillId="2" borderId="23" xfId="0" applyNumberFormat="1" applyFont="1" applyFill="1" applyBorder="1" applyAlignment="1">
      <alignment horizontal="right"/>
    </xf>
    <xf numFmtId="0" fontId="9" fillId="2" borderId="24" xfId="0" applyFont="1" applyFill="1" applyBorder="1" applyAlignment="1">
      <alignment horizontal="left" wrapText="1"/>
    </xf>
    <xf numFmtId="49" fontId="9" fillId="2" borderId="24" xfId="0" applyNumberFormat="1" applyFont="1" applyFill="1" applyBorder="1" applyAlignment="1">
      <alignment horizontal="left" wrapText="1"/>
    </xf>
    <xf numFmtId="49" fontId="9" fillId="2" borderId="24" xfId="0" applyNumberFormat="1" applyFont="1" applyFill="1" applyBorder="1" applyAlignment="1">
      <alignment horizontal="center"/>
    </xf>
    <xf numFmtId="4" fontId="9" fillId="2" borderId="24" xfId="0" applyNumberFormat="1" applyFont="1" applyFill="1" applyBorder="1" applyAlignment="1">
      <alignment horizontal="center"/>
    </xf>
    <xf numFmtId="4" fontId="9" fillId="2" borderId="24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wrapText="1"/>
    </xf>
    <xf numFmtId="49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horizontal="left"/>
    </xf>
    <xf numFmtId="49" fontId="9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left" wrapText="1"/>
    </xf>
    <xf numFmtId="49" fontId="9" fillId="2" borderId="8" xfId="0" applyNumberFormat="1" applyFont="1" applyFill="1" applyBorder="1" applyAlignment="1">
      <alignment horizontal="center"/>
    </xf>
    <xf numFmtId="49" fontId="9" fillId="2" borderId="26" xfId="0" applyNumberFormat="1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center"/>
    </xf>
    <xf numFmtId="49" fontId="9" fillId="2" borderId="12" xfId="0" applyNumberFormat="1" applyFont="1" applyFill="1" applyBorder="1" applyAlignment="1">
      <alignment horizontal="left" wrapText="1"/>
    </xf>
    <xf numFmtId="2" fontId="9" fillId="2" borderId="27" xfId="0" applyNumberFormat="1" applyFont="1" applyFill="1" applyBorder="1" applyAlignment="1">
      <alignment horizontal="center"/>
    </xf>
    <xf numFmtId="0" fontId="9" fillId="2" borderId="28" xfId="0" applyFont="1" applyFill="1" applyBorder="1" applyAlignment="1">
      <alignment horizontal="left" wrapText="1"/>
    </xf>
    <xf numFmtId="4" fontId="9" fillId="2" borderId="9" xfId="0" applyNumberFormat="1" applyFont="1" applyFill="1" applyBorder="1" applyAlignment="1">
      <alignment horizontal="right"/>
    </xf>
    <xf numFmtId="49" fontId="9" fillId="2" borderId="27" xfId="0" applyNumberFormat="1" applyFont="1" applyFill="1" applyBorder="1" applyAlignment="1">
      <alignment horizontal="center"/>
    </xf>
    <xf numFmtId="49" fontId="9" fillId="2" borderId="29" xfId="0" applyNumberFormat="1" applyFont="1" applyFill="1" applyBorder="1" applyAlignment="1">
      <alignment horizontal="center" wrapText="1"/>
    </xf>
    <xf numFmtId="49" fontId="9" fillId="2" borderId="30" xfId="0" applyNumberFormat="1" applyFon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49" fontId="9" fillId="2" borderId="8" xfId="0" applyNumberFormat="1" applyFont="1" applyFill="1" applyBorder="1" applyAlignment="1">
      <alignment horizontal="right"/>
    </xf>
    <xf numFmtId="0" fontId="8" fillId="3" borderId="0" xfId="0" applyFont="1" applyFill="1" applyAlignment="1">
      <alignment/>
    </xf>
    <xf numFmtId="49" fontId="9" fillId="2" borderId="3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centerContinuous"/>
    </xf>
    <xf numFmtId="0" fontId="10" fillId="2" borderId="0" xfId="0" applyFont="1" applyFill="1" applyBorder="1" applyAlignment="1">
      <alignment/>
    </xf>
    <xf numFmtId="0" fontId="9" fillId="2" borderId="7" xfId="0" applyFont="1" applyFill="1" applyBorder="1" applyAlignment="1">
      <alignment horizontal="left"/>
    </xf>
    <xf numFmtId="0" fontId="9" fillId="2" borderId="7" xfId="0" applyFont="1" applyFill="1" applyBorder="1" applyAlignment="1">
      <alignment/>
    </xf>
    <xf numFmtId="49" fontId="9" fillId="2" borderId="7" xfId="0" applyNumberFormat="1" applyFont="1" applyFill="1" applyBorder="1" applyAlignment="1">
      <alignment/>
    </xf>
    <xf numFmtId="0" fontId="9" fillId="2" borderId="7" xfId="0" applyFont="1" applyFill="1" applyBorder="1" applyAlignment="1">
      <alignment/>
    </xf>
    <xf numFmtId="4" fontId="4" fillId="0" borderId="32" xfId="0" applyNumberFormat="1" applyFont="1" applyBorder="1" applyAlignment="1">
      <alignment horizontal="right"/>
    </xf>
    <xf numFmtId="0" fontId="4" fillId="0" borderId="24" xfId="0" applyNumberFormat="1" applyFont="1" applyBorder="1" applyAlignment="1">
      <alignment wrapText="1"/>
    </xf>
    <xf numFmtId="1" fontId="4" fillId="0" borderId="24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9" fontId="9" fillId="2" borderId="7" xfId="0" applyNumberFormat="1" applyFont="1" applyFill="1" applyBorder="1" applyAlignment="1">
      <alignment horizontal="left"/>
    </xf>
    <xf numFmtId="0" fontId="9" fillId="2" borderId="33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49" fontId="9" fillId="2" borderId="24" xfId="0" applyNumberFormat="1" applyFont="1" applyFill="1" applyBorder="1" applyAlignment="1">
      <alignment horizontal="center" wrapText="1"/>
    </xf>
    <xf numFmtId="49" fontId="9" fillId="2" borderId="15" xfId="0" applyNumberFormat="1" applyFont="1" applyFill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/>
    </xf>
    <xf numFmtId="4" fontId="4" fillId="2" borderId="24" xfId="0" applyNumberFormat="1" applyFont="1" applyFill="1" applyBorder="1" applyAlignment="1">
      <alignment horizontal="right"/>
    </xf>
    <xf numFmtId="4" fontId="4" fillId="0" borderId="24" xfId="0" applyNumberFormat="1" applyFont="1" applyFill="1" applyBorder="1" applyAlignment="1">
      <alignment horizontal="right"/>
    </xf>
    <xf numFmtId="4" fontId="9" fillId="0" borderId="24" xfId="0" applyNumberFormat="1" applyFont="1" applyFill="1" applyBorder="1" applyAlignment="1">
      <alignment horizontal="right"/>
    </xf>
    <xf numFmtId="0" fontId="8" fillId="2" borderId="7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2" fillId="2" borderId="0" xfId="0" applyFont="1" applyFill="1" applyBorder="1" applyAlignment="1">
      <alignment/>
    </xf>
    <xf numFmtId="4" fontId="9" fillId="2" borderId="14" xfId="0" applyNumberFormat="1" applyFont="1" applyFill="1" applyBorder="1" applyAlignment="1">
      <alignment horizontal="right"/>
    </xf>
    <xf numFmtId="4" fontId="9" fillId="0" borderId="34" xfId="0" applyNumberFormat="1" applyFont="1" applyFill="1" applyBorder="1" applyAlignment="1">
      <alignment horizontal="right"/>
    </xf>
    <xf numFmtId="1" fontId="4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9" fillId="4" borderId="24" xfId="0" applyFont="1" applyFill="1" applyBorder="1" applyAlignment="1">
      <alignment horizontal="left" wrapText="1"/>
    </xf>
    <xf numFmtId="49" fontId="9" fillId="4" borderId="24" xfId="0" applyNumberFormat="1" applyFont="1" applyFill="1" applyBorder="1" applyAlignment="1">
      <alignment horizontal="center"/>
    </xf>
    <xf numFmtId="4" fontId="9" fillId="4" borderId="24" xfId="0" applyNumberFormat="1" applyFont="1" applyFill="1" applyBorder="1" applyAlignment="1">
      <alignment horizontal="right"/>
    </xf>
    <xf numFmtId="0" fontId="9" fillId="0" borderId="24" xfId="0" applyFont="1" applyFill="1" applyBorder="1" applyAlignment="1">
      <alignment horizontal="left" wrapText="1"/>
    </xf>
    <xf numFmtId="49" fontId="9" fillId="0" borderId="24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49" fontId="9" fillId="4" borderId="24" xfId="0" applyNumberFormat="1" applyFont="1" applyFill="1" applyBorder="1" applyAlignment="1">
      <alignment horizontal="left" wrapText="1"/>
    </xf>
    <xf numFmtId="4" fontId="4" fillId="4" borderId="24" xfId="0" applyNumberFormat="1" applyFont="1" applyFill="1" applyBorder="1" applyAlignment="1">
      <alignment horizontal="right"/>
    </xf>
    <xf numFmtId="0" fontId="8" fillId="4" borderId="24" xfId="0" applyFont="1" applyFill="1" applyBorder="1" applyAlignment="1">
      <alignment horizontal="left"/>
    </xf>
    <xf numFmtId="49" fontId="9" fillId="0" borderId="24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0" fontId="8" fillId="0" borderId="24" xfId="0" applyFont="1" applyFill="1" applyBorder="1" applyAlignment="1">
      <alignment horizontal="left"/>
    </xf>
    <xf numFmtId="0" fontId="13" fillId="0" borderId="24" xfId="0" applyFont="1" applyBorder="1" applyAlignment="1">
      <alignment horizontal="left" wrapText="1"/>
    </xf>
    <xf numFmtId="0" fontId="13" fillId="0" borderId="24" xfId="0" applyFont="1" applyFill="1" applyBorder="1" applyAlignment="1">
      <alignment horizontal="left" wrapText="1"/>
    </xf>
    <xf numFmtId="49" fontId="9" fillId="5" borderId="24" xfId="0" applyNumberFormat="1" applyFont="1" applyFill="1" applyBorder="1" applyAlignment="1">
      <alignment horizontal="center"/>
    </xf>
    <xf numFmtId="4" fontId="9" fillId="5" borderId="24" xfId="0" applyNumberFormat="1" applyFont="1" applyFill="1" applyBorder="1" applyAlignment="1">
      <alignment horizontal="right"/>
    </xf>
    <xf numFmtId="0" fontId="13" fillId="0" borderId="24" xfId="0" applyFont="1" applyBorder="1" applyAlignment="1">
      <alignment horizontal="left" vertical="distributed" wrapText="1"/>
    </xf>
    <xf numFmtId="0" fontId="13" fillId="0" borderId="24" xfId="0" applyFont="1" applyBorder="1" applyAlignment="1">
      <alignment horizontal="left" vertical="distributed"/>
    </xf>
    <xf numFmtId="0" fontId="13" fillId="0" borderId="24" xfId="0" applyFont="1" applyBorder="1" applyAlignment="1">
      <alignment vertical="top" wrapText="1"/>
    </xf>
    <xf numFmtId="0" fontId="14" fillId="0" borderId="24" xfId="0" applyNumberFormat="1" applyFont="1" applyBorder="1" applyAlignment="1">
      <alignment horizontal="left" vertical="distributed"/>
    </xf>
    <xf numFmtId="0" fontId="14" fillId="2" borderId="0" xfId="0" applyFont="1" applyFill="1" applyAlignment="1">
      <alignment horizontal="left" wrapText="1"/>
    </xf>
    <xf numFmtId="0" fontId="14" fillId="2" borderId="7" xfId="0" applyFont="1" applyFill="1" applyBorder="1" applyAlignment="1">
      <alignment horizontal="left" wrapText="1"/>
    </xf>
    <xf numFmtId="0" fontId="14" fillId="2" borderId="8" xfId="0" applyFont="1" applyFill="1" applyBorder="1" applyAlignment="1">
      <alignment horizontal="left" wrapText="1"/>
    </xf>
    <xf numFmtId="0" fontId="14" fillId="2" borderId="33" xfId="0" applyFont="1" applyFill="1" applyBorder="1" applyAlignment="1">
      <alignment horizontal="left" wrapText="1"/>
    </xf>
    <xf numFmtId="0" fontId="13" fillId="0" borderId="24" xfId="0" applyNumberFormat="1" applyFont="1" applyBorder="1" applyAlignment="1">
      <alignment horizontal="left" wrapText="1"/>
    </xf>
    <xf numFmtId="0" fontId="14" fillId="0" borderId="24" xfId="0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wrapText="1"/>
    </xf>
    <xf numFmtId="0" fontId="14" fillId="2" borderId="35" xfId="0" applyFont="1" applyFill="1" applyBorder="1" applyAlignment="1">
      <alignment horizontal="left" wrapText="1"/>
    </xf>
    <xf numFmtId="0" fontId="15" fillId="0" borderId="24" xfId="0" applyFont="1" applyBorder="1" applyAlignment="1">
      <alignment horizontal="left" vertical="distributed"/>
    </xf>
    <xf numFmtId="0" fontId="13" fillId="0" borderId="24" xfId="0" applyFont="1" applyBorder="1" applyAlignment="1">
      <alignment/>
    </xf>
    <xf numFmtId="4" fontId="9" fillId="2" borderId="0" xfId="0" applyNumberFormat="1" applyFont="1" applyFill="1" applyAlignment="1">
      <alignment/>
    </xf>
    <xf numFmtId="4" fontId="8" fillId="2" borderId="7" xfId="0" applyNumberFormat="1" applyFont="1" applyFill="1" applyBorder="1" applyAlignment="1">
      <alignment/>
    </xf>
    <xf numFmtId="4" fontId="9" fillId="2" borderId="1" xfId="0" applyNumberFormat="1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/>
    </xf>
    <xf numFmtId="4" fontId="9" fillId="2" borderId="15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9" fillId="2" borderId="3" xfId="0" applyNumberFormat="1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/>
    </xf>
    <xf numFmtId="4" fontId="9" fillId="2" borderId="0" xfId="0" applyNumberFormat="1" applyFont="1" applyFill="1" applyBorder="1" applyAlignment="1">
      <alignment horizontal="center"/>
    </xf>
    <xf numFmtId="4" fontId="9" fillId="2" borderId="36" xfId="0" applyNumberFormat="1" applyFont="1" applyFill="1" applyBorder="1" applyAlignment="1">
      <alignment horizontal="center"/>
    </xf>
    <xf numFmtId="0" fontId="13" fillId="4" borderId="24" xfId="0" applyFont="1" applyFill="1" applyBorder="1" applyAlignment="1">
      <alignment horizontal="left" wrapText="1"/>
    </xf>
    <xf numFmtId="0" fontId="13" fillId="0" borderId="3" xfId="0" applyNumberFormat="1" applyFont="1" applyBorder="1" applyAlignment="1">
      <alignment horizontal="left" wrapText="1"/>
    </xf>
    <xf numFmtId="4" fontId="4" fillId="0" borderId="3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0" fontId="4" fillId="4" borderId="24" xfId="0" applyNumberFormat="1" applyFont="1" applyFill="1" applyBorder="1" applyAlignment="1">
      <alignment wrapText="1"/>
    </xf>
    <xf numFmtId="1" fontId="4" fillId="4" borderId="24" xfId="0" applyNumberFormat="1" applyFont="1" applyFill="1" applyBorder="1" applyAlignment="1">
      <alignment horizontal="center"/>
    </xf>
    <xf numFmtId="49" fontId="4" fillId="4" borderId="24" xfId="0" applyNumberFormat="1" applyFont="1" applyFill="1" applyBorder="1" applyAlignment="1">
      <alignment horizontal="center"/>
    </xf>
    <xf numFmtId="0" fontId="4" fillId="6" borderId="32" xfId="0" applyNumberFormat="1" applyFont="1" applyFill="1" applyBorder="1" applyAlignment="1">
      <alignment wrapText="1"/>
    </xf>
    <xf numFmtId="1" fontId="4" fillId="6" borderId="32" xfId="0" applyNumberFormat="1" applyFont="1" applyFill="1" applyBorder="1" applyAlignment="1">
      <alignment horizontal="center"/>
    </xf>
    <xf numFmtId="49" fontId="4" fillId="6" borderId="32" xfId="0" applyNumberFormat="1" applyFont="1" applyFill="1" applyBorder="1" applyAlignment="1">
      <alignment horizontal="center"/>
    </xf>
    <xf numFmtId="4" fontId="4" fillId="6" borderId="32" xfId="0" applyNumberFormat="1" applyFont="1" applyFill="1" applyBorder="1" applyAlignment="1">
      <alignment horizontal="right"/>
    </xf>
    <xf numFmtId="4" fontId="9" fillId="6" borderId="24" xfId="0" applyNumberFormat="1" applyFont="1" applyFill="1" applyBorder="1" applyAlignment="1">
      <alignment horizontal="right"/>
    </xf>
    <xf numFmtId="0" fontId="4" fillId="7" borderId="24" xfId="0" applyNumberFormat="1" applyFont="1" applyFill="1" applyBorder="1" applyAlignment="1">
      <alignment wrapText="1"/>
    </xf>
    <xf numFmtId="1" fontId="4" fillId="7" borderId="24" xfId="0" applyNumberFormat="1" applyFont="1" applyFill="1" applyBorder="1" applyAlignment="1">
      <alignment horizontal="center"/>
    </xf>
    <xf numFmtId="49" fontId="4" fillId="7" borderId="24" xfId="0" applyNumberFormat="1" applyFont="1" applyFill="1" applyBorder="1" applyAlignment="1">
      <alignment horizontal="center"/>
    </xf>
    <xf numFmtId="4" fontId="4" fillId="7" borderId="24" xfId="0" applyNumberFormat="1" applyFont="1" applyFill="1" applyBorder="1" applyAlignment="1">
      <alignment horizontal="right"/>
    </xf>
    <xf numFmtId="4" fontId="9" fillId="7" borderId="24" xfId="0" applyNumberFormat="1" applyFont="1" applyFill="1" applyBorder="1" applyAlignment="1">
      <alignment horizontal="right"/>
    </xf>
    <xf numFmtId="0" fontId="13" fillId="0" borderId="24" xfId="0" applyNumberFormat="1" applyFont="1" applyBorder="1" applyAlignment="1">
      <alignment horizontal="left" vertical="distributed"/>
    </xf>
    <xf numFmtId="0" fontId="16" fillId="0" borderId="24" xfId="0" applyFont="1" applyBorder="1" applyAlignment="1">
      <alignment horizontal="left" vertical="distributed"/>
    </xf>
    <xf numFmtId="0" fontId="17" fillId="0" borderId="24" xfId="0" applyFont="1" applyBorder="1" applyAlignment="1">
      <alignment horizontal="left" vertical="distributed"/>
    </xf>
    <xf numFmtId="4" fontId="8" fillId="8" borderId="0" xfId="0" applyNumberFormat="1" applyFont="1" applyFill="1" applyAlignment="1">
      <alignment/>
    </xf>
    <xf numFmtId="0" fontId="8" fillId="8" borderId="0" xfId="0" applyFont="1" applyFill="1" applyAlignment="1">
      <alignment/>
    </xf>
    <xf numFmtId="0" fontId="13" fillId="5" borderId="13" xfId="0" applyNumberFormat="1" applyFont="1" applyFill="1" applyBorder="1" applyAlignment="1">
      <alignment horizontal="left" wrapText="1"/>
    </xf>
    <xf numFmtId="1" fontId="4" fillId="5" borderId="34" xfId="0" applyNumberFormat="1" applyFont="1" applyFill="1" applyBorder="1" applyAlignment="1">
      <alignment horizontal="center"/>
    </xf>
    <xf numFmtId="49" fontId="4" fillId="5" borderId="34" xfId="0" applyNumberFormat="1" applyFont="1" applyFill="1" applyBorder="1" applyAlignment="1">
      <alignment horizontal="center"/>
    </xf>
    <xf numFmtId="4" fontId="4" fillId="5" borderId="34" xfId="0" applyNumberFormat="1" applyFont="1" applyFill="1" applyBorder="1" applyAlignment="1">
      <alignment horizontal="right"/>
    </xf>
    <xf numFmtId="4" fontId="4" fillId="5" borderId="36" xfId="0" applyNumberFormat="1" applyFont="1" applyFill="1" applyBorder="1" applyAlignment="1">
      <alignment horizontal="right"/>
    </xf>
    <xf numFmtId="0" fontId="13" fillId="4" borderId="24" xfId="0" applyFont="1" applyFill="1" applyBorder="1" applyAlignment="1">
      <alignment horizontal="left" vertical="distributed"/>
    </xf>
    <xf numFmtId="0" fontId="10" fillId="2" borderId="0" xfId="0" applyFont="1" applyFill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7"/>
  <sheetViews>
    <sheetView showGridLines="0" view="pageBreakPreview" zoomScaleSheetLayoutView="100" workbookViewId="0" topLeftCell="A1">
      <selection activeCell="D100" sqref="D100"/>
    </sheetView>
  </sheetViews>
  <sheetFormatPr defaultColWidth="9.00390625" defaultRowHeight="12.75"/>
  <cols>
    <col min="1" max="1" width="29.25390625" style="9" customWidth="1"/>
    <col min="2" max="2" width="4.75390625" style="9" customWidth="1"/>
    <col min="3" max="3" width="25.75390625" style="9" customWidth="1"/>
    <col min="4" max="4" width="12.375" style="1" customWidth="1"/>
    <col min="5" max="5" width="13.25390625" style="1" customWidth="1"/>
    <col min="6" max="6" width="12.25390625" style="75" customWidth="1"/>
    <col min="7" max="16384" width="9.125" style="8" customWidth="1"/>
  </cols>
  <sheetData>
    <row r="1" ht="10.5" customHeight="1">
      <c r="D1" s="75"/>
    </row>
    <row r="2" spans="1:6" ht="17.25" customHeight="1" thickBot="1">
      <c r="A2" s="76" t="s">
        <v>48</v>
      </c>
      <c r="B2" s="76"/>
      <c r="C2" s="76"/>
      <c r="D2" s="76"/>
      <c r="E2" s="76"/>
      <c r="F2" s="30" t="s">
        <v>5</v>
      </c>
    </row>
    <row r="3" spans="4:6" ht="13.5" customHeight="1">
      <c r="D3" s="10" t="s">
        <v>47</v>
      </c>
      <c r="E3" s="9"/>
      <c r="F3" s="31" t="s">
        <v>19</v>
      </c>
    </row>
    <row r="4" spans="1:6" ht="12.75" customHeight="1">
      <c r="A4" s="10" t="s">
        <v>427</v>
      </c>
      <c r="B4" s="10"/>
      <c r="C4" s="10"/>
      <c r="D4" s="10"/>
      <c r="E4" s="10" t="s">
        <v>24</v>
      </c>
      <c r="F4" s="32" t="s">
        <v>428</v>
      </c>
    </row>
    <row r="5" spans="1:6" ht="15.75" customHeight="1">
      <c r="A5" s="9" t="s">
        <v>45</v>
      </c>
      <c r="E5" s="1" t="s">
        <v>22</v>
      </c>
      <c r="F5" s="33" t="s">
        <v>50</v>
      </c>
    </row>
    <row r="6" spans="1:6" ht="12" customHeight="1">
      <c r="A6" s="9" t="s">
        <v>318</v>
      </c>
      <c r="E6" s="1" t="s">
        <v>38</v>
      </c>
      <c r="F6" s="32" t="s">
        <v>51</v>
      </c>
    </row>
    <row r="7" spans="1:6" ht="24.75" customHeight="1">
      <c r="A7" s="34" t="s">
        <v>53</v>
      </c>
      <c r="B7" s="171" t="s">
        <v>319</v>
      </c>
      <c r="C7" s="171"/>
      <c r="D7" s="171"/>
      <c r="E7" s="1" t="s">
        <v>23</v>
      </c>
      <c r="F7" s="32" t="s">
        <v>52</v>
      </c>
    </row>
    <row r="8" spans="1:6" ht="13.5" customHeight="1">
      <c r="A8" s="35" t="s">
        <v>32</v>
      </c>
      <c r="F8" s="36"/>
    </row>
    <row r="9" spans="1:6" ht="13.5" customHeight="1" thickBot="1">
      <c r="A9" s="9" t="s">
        <v>1</v>
      </c>
      <c r="F9" s="37" t="s">
        <v>0</v>
      </c>
    </row>
    <row r="10" spans="2:6" ht="13.5" customHeight="1">
      <c r="B10" s="77"/>
      <c r="C10" s="77" t="s">
        <v>33</v>
      </c>
      <c r="F10" s="38"/>
    </row>
    <row r="11" spans="1:6" ht="5.25" customHeight="1">
      <c r="A11" s="78"/>
      <c r="B11" s="78"/>
      <c r="C11" s="79"/>
      <c r="D11" s="80"/>
      <c r="E11" s="80" t="s">
        <v>49</v>
      </c>
      <c r="F11" s="81"/>
    </row>
    <row r="12" spans="1:6" ht="13.5" customHeight="1">
      <c r="A12" s="39"/>
      <c r="B12" s="17" t="s">
        <v>9</v>
      </c>
      <c r="C12" s="2" t="s">
        <v>44</v>
      </c>
      <c r="D12" s="3" t="s">
        <v>35</v>
      </c>
      <c r="E12" s="70"/>
      <c r="F12" s="40" t="s">
        <v>20</v>
      </c>
    </row>
    <row r="13" spans="1:6" ht="9.75" customHeight="1">
      <c r="A13" s="17" t="s">
        <v>6</v>
      </c>
      <c r="B13" s="17" t="s">
        <v>10</v>
      </c>
      <c r="C13" s="2" t="s">
        <v>40</v>
      </c>
      <c r="D13" s="3" t="s">
        <v>36</v>
      </c>
      <c r="E13" s="3" t="s">
        <v>26</v>
      </c>
      <c r="F13" s="41" t="s">
        <v>4</v>
      </c>
    </row>
    <row r="14" spans="1:6" ht="9.75" customHeight="1">
      <c r="A14" s="39"/>
      <c r="B14" s="17" t="s">
        <v>11</v>
      </c>
      <c r="C14" s="2" t="s">
        <v>41</v>
      </c>
      <c r="D14" s="3" t="s">
        <v>4</v>
      </c>
      <c r="E14" s="3"/>
      <c r="F14" s="41"/>
    </row>
    <row r="15" spans="1:6" ht="9.75" customHeight="1" thickBot="1">
      <c r="A15" s="18">
        <v>1</v>
      </c>
      <c r="B15" s="19">
        <v>2</v>
      </c>
      <c r="C15" s="19">
        <v>3</v>
      </c>
      <c r="D15" s="4" t="s">
        <v>2</v>
      </c>
      <c r="E15" s="4" t="s">
        <v>29</v>
      </c>
      <c r="F15" s="74" t="s">
        <v>30</v>
      </c>
    </row>
    <row r="16" spans="1:6" s="25" customFormat="1" ht="15.75" customHeight="1">
      <c r="A16" s="150" t="s">
        <v>76</v>
      </c>
      <c r="B16" s="151">
        <v>10</v>
      </c>
      <c r="C16" s="152" t="s">
        <v>77</v>
      </c>
      <c r="D16" s="153">
        <f>D17+D63</f>
        <v>9509600</v>
      </c>
      <c r="E16" s="153">
        <f>E17+E63</f>
        <v>1840063.87</v>
      </c>
      <c r="F16" s="154">
        <f>D16-E16</f>
        <v>7669536.13</v>
      </c>
    </row>
    <row r="17" spans="1:6" ht="27.75" customHeight="1">
      <c r="A17" s="155" t="s">
        <v>78</v>
      </c>
      <c r="B17" s="156">
        <v>10</v>
      </c>
      <c r="C17" s="157" t="s">
        <v>79</v>
      </c>
      <c r="D17" s="158">
        <f>D18+D23+D34+D42+D49+D56</f>
        <v>7030700</v>
      </c>
      <c r="E17" s="158">
        <f>E18+E23+E34+E42+E49+E56+E60</f>
        <v>1066863.87</v>
      </c>
      <c r="F17" s="159">
        <f>D17-E17</f>
        <v>5963836.13</v>
      </c>
    </row>
    <row r="18" spans="1:6" ht="20.25" customHeight="1">
      <c r="A18" s="147" t="s">
        <v>80</v>
      </c>
      <c r="B18" s="148">
        <v>10</v>
      </c>
      <c r="C18" s="149" t="s">
        <v>174</v>
      </c>
      <c r="D18" s="109">
        <f>D19</f>
        <v>890000</v>
      </c>
      <c r="E18" s="109">
        <f>E19</f>
        <v>216519.78</v>
      </c>
      <c r="F18" s="104">
        <f aca="true" t="shared" si="0" ref="F18:F75">D18-E18</f>
        <v>673480.22</v>
      </c>
    </row>
    <row r="19" spans="1:6" s="25" customFormat="1" ht="15.75" customHeight="1">
      <c r="A19" s="83" t="s">
        <v>54</v>
      </c>
      <c r="B19" s="84">
        <v>10</v>
      </c>
      <c r="C19" s="91" t="s">
        <v>128</v>
      </c>
      <c r="D19" s="85">
        <f>D20</f>
        <v>890000</v>
      </c>
      <c r="E19" s="85">
        <f>E20+E22</f>
        <v>216519.78</v>
      </c>
      <c r="F19" s="52">
        <f t="shared" si="0"/>
        <v>673480.22</v>
      </c>
    </row>
    <row r="20" spans="1:6" ht="93.75" customHeight="1">
      <c r="A20" s="83" t="s">
        <v>81</v>
      </c>
      <c r="B20" s="84">
        <v>10</v>
      </c>
      <c r="C20" s="91" t="s">
        <v>129</v>
      </c>
      <c r="D20" s="85">
        <v>890000</v>
      </c>
      <c r="E20" s="85">
        <v>211691.55</v>
      </c>
      <c r="F20" s="52">
        <f t="shared" si="0"/>
        <v>678308.45</v>
      </c>
    </row>
    <row r="21" spans="1:6" ht="146.25" customHeight="1">
      <c r="A21" s="83" t="s">
        <v>82</v>
      </c>
      <c r="B21" s="84">
        <v>10</v>
      </c>
      <c r="C21" s="91" t="s">
        <v>130</v>
      </c>
      <c r="D21" s="85" t="s">
        <v>317</v>
      </c>
      <c r="E21" s="85" t="s">
        <v>317</v>
      </c>
      <c r="F21" s="52" t="s">
        <v>317</v>
      </c>
    </row>
    <row r="22" spans="1:6" ht="61.5" customHeight="1">
      <c r="A22" s="83" t="s">
        <v>83</v>
      </c>
      <c r="B22" s="84">
        <v>10</v>
      </c>
      <c r="C22" s="91" t="s">
        <v>131</v>
      </c>
      <c r="D22" s="85" t="s">
        <v>317</v>
      </c>
      <c r="E22" s="85">
        <v>4828.23</v>
      </c>
      <c r="F22" s="52" t="s">
        <v>317</v>
      </c>
    </row>
    <row r="23" spans="1:6" ht="20.25" customHeight="1">
      <c r="A23" s="147" t="s">
        <v>84</v>
      </c>
      <c r="B23" s="148">
        <v>10</v>
      </c>
      <c r="C23" s="149" t="s">
        <v>175</v>
      </c>
      <c r="D23" s="109">
        <f>D24</f>
        <v>539200</v>
      </c>
      <c r="E23" s="109">
        <f>E24</f>
        <v>243317.97999999998</v>
      </c>
      <c r="F23" s="104">
        <f t="shared" si="0"/>
        <v>295882.02</v>
      </c>
    </row>
    <row r="24" spans="1:6" s="73" customFormat="1" ht="48" customHeight="1">
      <c r="A24" s="83" t="s">
        <v>55</v>
      </c>
      <c r="B24" s="84">
        <v>10</v>
      </c>
      <c r="C24" s="91" t="s">
        <v>132</v>
      </c>
      <c r="D24" s="85">
        <f>D25+D31</f>
        <v>539200</v>
      </c>
      <c r="E24" s="85">
        <f>E25+E31</f>
        <v>243317.97999999998</v>
      </c>
      <c r="F24" s="52">
        <f t="shared" si="0"/>
        <v>295882.02</v>
      </c>
    </row>
    <row r="25" spans="1:6" s="25" customFormat="1" ht="51.75" customHeight="1">
      <c r="A25" s="83" t="s">
        <v>85</v>
      </c>
      <c r="B25" s="84">
        <v>10</v>
      </c>
      <c r="C25" s="91" t="s">
        <v>133</v>
      </c>
      <c r="D25" s="85">
        <f>D26</f>
        <v>264600</v>
      </c>
      <c r="E25" s="85">
        <f>E26+E27+E28</f>
        <v>92322.89</v>
      </c>
      <c r="F25" s="52">
        <f t="shared" si="0"/>
        <v>172277.11</v>
      </c>
    </row>
    <row r="26" spans="1:6" ht="52.5" customHeight="1">
      <c r="A26" s="83" t="s">
        <v>85</v>
      </c>
      <c r="B26" s="84">
        <v>10</v>
      </c>
      <c r="C26" s="91" t="s">
        <v>134</v>
      </c>
      <c r="D26" s="85">
        <v>264600</v>
      </c>
      <c r="E26" s="85">
        <v>66595.54</v>
      </c>
      <c r="F26" s="52">
        <f t="shared" si="0"/>
        <v>198004.46000000002</v>
      </c>
    </row>
    <row r="27" spans="1:6" ht="63.75" customHeight="1">
      <c r="A27" s="83" t="s">
        <v>75</v>
      </c>
      <c r="B27" s="84">
        <v>10</v>
      </c>
      <c r="C27" s="91" t="s">
        <v>426</v>
      </c>
      <c r="D27" s="85" t="s">
        <v>317</v>
      </c>
      <c r="E27" s="85">
        <v>69.07</v>
      </c>
      <c r="F27" s="52" t="s">
        <v>317</v>
      </c>
    </row>
    <row r="28" spans="1:6" ht="69" customHeight="1">
      <c r="A28" s="83" t="s">
        <v>86</v>
      </c>
      <c r="B28" s="84">
        <v>10</v>
      </c>
      <c r="C28" s="91" t="s">
        <v>135</v>
      </c>
      <c r="D28" s="85" t="s">
        <v>317</v>
      </c>
      <c r="E28" s="85">
        <f>E29+E30</f>
        <v>25658.28</v>
      </c>
      <c r="F28" s="52">
        <v>-2568.6</v>
      </c>
    </row>
    <row r="29" spans="1:6" ht="62.25" customHeight="1">
      <c r="A29" s="83" t="s">
        <v>86</v>
      </c>
      <c r="B29" s="84">
        <v>10</v>
      </c>
      <c r="C29" s="91" t="s">
        <v>136</v>
      </c>
      <c r="D29" s="85" t="s">
        <v>317</v>
      </c>
      <c r="E29" s="85">
        <v>25392.78</v>
      </c>
      <c r="F29" s="52">
        <v>-2568.6</v>
      </c>
    </row>
    <row r="30" spans="1:6" ht="72.75" customHeight="1">
      <c r="A30" s="83" t="s">
        <v>87</v>
      </c>
      <c r="B30" s="84">
        <v>10</v>
      </c>
      <c r="C30" s="91" t="s">
        <v>413</v>
      </c>
      <c r="D30" s="85" t="s">
        <v>317</v>
      </c>
      <c r="E30" s="85">
        <v>265.5</v>
      </c>
      <c r="F30" s="52" t="s">
        <v>317</v>
      </c>
    </row>
    <row r="31" spans="1:6" ht="25.5" customHeight="1">
      <c r="A31" s="83" t="s">
        <v>74</v>
      </c>
      <c r="B31" s="84">
        <v>10</v>
      </c>
      <c r="C31" s="91" t="s">
        <v>137</v>
      </c>
      <c r="D31" s="85">
        <f>D32</f>
        <v>274600</v>
      </c>
      <c r="E31" s="85">
        <f>E32+E33</f>
        <v>150995.09</v>
      </c>
      <c r="F31" s="52">
        <v>274600</v>
      </c>
    </row>
    <row r="32" spans="1:6" ht="25.5" customHeight="1">
      <c r="A32" s="83" t="s">
        <v>74</v>
      </c>
      <c r="B32" s="84">
        <v>10</v>
      </c>
      <c r="C32" s="91" t="s">
        <v>138</v>
      </c>
      <c r="D32" s="85">
        <v>274600</v>
      </c>
      <c r="E32" s="85">
        <v>150995.09</v>
      </c>
      <c r="F32" s="52">
        <v>274600</v>
      </c>
    </row>
    <row r="33" spans="1:6" ht="25.5" customHeight="1">
      <c r="A33" s="83" t="s">
        <v>321</v>
      </c>
      <c r="B33" s="84">
        <v>10</v>
      </c>
      <c r="C33" s="91" t="s">
        <v>320</v>
      </c>
      <c r="D33" s="85" t="s">
        <v>317</v>
      </c>
      <c r="E33" s="85">
        <v>0</v>
      </c>
      <c r="F33" s="52" t="s">
        <v>317</v>
      </c>
    </row>
    <row r="34" spans="1:6" s="73" customFormat="1" ht="22.5" customHeight="1">
      <c r="A34" s="147" t="s">
        <v>88</v>
      </c>
      <c r="B34" s="148">
        <v>10</v>
      </c>
      <c r="C34" s="149" t="s">
        <v>176</v>
      </c>
      <c r="D34" s="109">
        <f>D35+D37</f>
        <v>3831500</v>
      </c>
      <c r="E34" s="109">
        <f>E35+E37</f>
        <v>287477.00000000006</v>
      </c>
      <c r="F34" s="104">
        <f t="shared" si="0"/>
        <v>3544023</v>
      </c>
    </row>
    <row r="35" spans="1:6" s="73" customFormat="1" ht="25.5" customHeight="1">
      <c r="A35" s="83" t="s">
        <v>57</v>
      </c>
      <c r="B35" s="84">
        <v>10</v>
      </c>
      <c r="C35" s="91" t="s">
        <v>139</v>
      </c>
      <c r="D35" s="85">
        <f>D36</f>
        <v>431500</v>
      </c>
      <c r="E35" s="85">
        <f>E36</f>
        <v>4550.46</v>
      </c>
      <c r="F35" s="52">
        <f t="shared" si="0"/>
        <v>426949.54</v>
      </c>
    </row>
    <row r="36" spans="1:6" ht="61.5" customHeight="1">
      <c r="A36" s="83" t="s">
        <v>58</v>
      </c>
      <c r="B36" s="84">
        <v>10</v>
      </c>
      <c r="C36" s="91" t="s">
        <v>140</v>
      </c>
      <c r="D36" s="85">
        <v>431500</v>
      </c>
      <c r="E36" s="85">
        <v>4550.46</v>
      </c>
      <c r="F36" s="52">
        <f t="shared" si="0"/>
        <v>426949.54</v>
      </c>
    </row>
    <row r="37" spans="1:6" s="25" customFormat="1" ht="15.75" customHeight="1">
      <c r="A37" s="83" t="s">
        <v>59</v>
      </c>
      <c r="B37" s="84">
        <v>10</v>
      </c>
      <c r="C37" s="91" t="s">
        <v>141</v>
      </c>
      <c r="D37" s="85">
        <f>D38+D40</f>
        <v>3400000</v>
      </c>
      <c r="E37" s="85">
        <f>E38+E40</f>
        <v>282926.54000000004</v>
      </c>
      <c r="F37" s="52">
        <f t="shared" si="0"/>
        <v>3117073.46</v>
      </c>
    </row>
    <row r="38" spans="1:6" ht="59.25" customHeight="1">
      <c r="A38" s="83" t="s">
        <v>60</v>
      </c>
      <c r="B38" s="84">
        <v>10</v>
      </c>
      <c r="C38" s="91" t="s">
        <v>142</v>
      </c>
      <c r="D38" s="85">
        <f>D39</f>
        <v>3280000</v>
      </c>
      <c r="E38" s="85">
        <f>E39</f>
        <v>248796.85</v>
      </c>
      <c r="F38" s="52">
        <f t="shared" si="0"/>
        <v>3031203.15</v>
      </c>
    </row>
    <row r="39" spans="1:6" ht="96.75" customHeight="1">
      <c r="A39" s="83" t="s">
        <v>61</v>
      </c>
      <c r="B39" s="84">
        <v>10</v>
      </c>
      <c r="C39" s="91" t="s">
        <v>143</v>
      </c>
      <c r="D39" s="85">
        <v>3280000</v>
      </c>
      <c r="E39" s="85">
        <v>248796.85</v>
      </c>
      <c r="F39" s="52">
        <f t="shared" si="0"/>
        <v>3031203.15</v>
      </c>
    </row>
    <row r="40" spans="1:6" ht="62.25" customHeight="1">
      <c r="A40" s="83" t="s">
        <v>62</v>
      </c>
      <c r="B40" s="84">
        <v>10</v>
      </c>
      <c r="C40" s="91" t="s">
        <v>144</v>
      </c>
      <c r="D40" s="85">
        <f>D41</f>
        <v>120000</v>
      </c>
      <c r="E40" s="85">
        <f>E41</f>
        <v>34129.69</v>
      </c>
      <c r="F40" s="52">
        <f t="shared" si="0"/>
        <v>85870.31</v>
      </c>
    </row>
    <row r="41" spans="1:6" ht="89.25" customHeight="1">
      <c r="A41" s="83" t="s">
        <v>63</v>
      </c>
      <c r="B41" s="84">
        <v>10</v>
      </c>
      <c r="C41" s="91" t="s">
        <v>145</v>
      </c>
      <c r="D41" s="85">
        <v>120000</v>
      </c>
      <c r="E41" s="85">
        <v>34129.69</v>
      </c>
      <c r="F41" s="52">
        <f t="shared" si="0"/>
        <v>85870.31</v>
      </c>
    </row>
    <row r="42" spans="1:6" ht="23.25" customHeight="1">
      <c r="A42" s="147" t="s">
        <v>89</v>
      </c>
      <c r="B42" s="148">
        <v>10</v>
      </c>
      <c r="C42" s="149" t="s">
        <v>177</v>
      </c>
      <c r="D42" s="109">
        <f>D43</f>
        <v>20000</v>
      </c>
      <c r="E42" s="109">
        <f>E43</f>
        <v>22446.33</v>
      </c>
      <c r="F42" s="104">
        <f t="shared" si="0"/>
        <v>-2446.3300000000017</v>
      </c>
    </row>
    <row r="43" spans="1:6" ht="57" customHeight="1">
      <c r="A43" s="83" t="s">
        <v>90</v>
      </c>
      <c r="B43" s="84">
        <v>10</v>
      </c>
      <c r="C43" s="91" t="s">
        <v>146</v>
      </c>
      <c r="D43" s="85">
        <f>D44</f>
        <v>20000</v>
      </c>
      <c r="E43" s="85">
        <f>E44</f>
        <v>22446.33</v>
      </c>
      <c r="F43" s="52">
        <f t="shared" si="0"/>
        <v>-2446.3300000000017</v>
      </c>
    </row>
    <row r="44" spans="1:6" ht="67.5" customHeight="1">
      <c r="A44" s="83" t="s">
        <v>91</v>
      </c>
      <c r="B44" s="84">
        <v>10</v>
      </c>
      <c r="C44" s="91" t="s">
        <v>147</v>
      </c>
      <c r="D44" s="85">
        <v>20000</v>
      </c>
      <c r="E44" s="85">
        <v>22446.33</v>
      </c>
      <c r="F44" s="52">
        <f t="shared" si="0"/>
        <v>-2446.3300000000017</v>
      </c>
    </row>
    <row r="45" spans="1:6" s="25" customFormat="1" ht="47.25" customHeight="1">
      <c r="A45" s="147" t="s">
        <v>92</v>
      </c>
      <c r="B45" s="148">
        <v>10</v>
      </c>
      <c r="C45" s="149" t="s">
        <v>178</v>
      </c>
      <c r="D45" s="109" t="s">
        <v>317</v>
      </c>
      <c r="E45" s="109" t="s">
        <v>317</v>
      </c>
      <c r="F45" s="104" t="s">
        <v>317</v>
      </c>
    </row>
    <row r="46" spans="1:6" ht="16.5" customHeight="1">
      <c r="A46" s="83" t="s">
        <v>56</v>
      </c>
      <c r="B46" s="84">
        <v>10</v>
      </c>
      <c r="C46" s="91" t="s">
        <v>148</v>
      </c>
      <c r="D46" s="85" t="s">
        <v>317</v>
      </c>
      <c r="E46" s="85" t="s">
        <v>317</v>
      </c>
      <c r="F46" s="52" t="s">
        <v>317</v>
      </c>
    </row>
    <row r="47" spans="1:6" ht="36" customHeight="1">
      <c r="A47" s="83" t="s">
        <v>93</v>
      </c>
      <c r="B47" s="84">
        <v>10</v>
      </c>
      <c r="C47" s="91" t="s">
        <v>149</v>
      </c>
      <c r="D47" s="85" t="s">
        <v>317</v>
      </c>
      <c r="E47" s="85" t="s">
        <v>317</v>
      </c>
      <c r="F47" s="52" t="s">
        <v>317</v>
      </c>
    </row>
    <row r="48" spans="1:6" s="25" customFormat="1" ht="51" customHeight="1">
      <c r="A48" s="83" t="s">
        <v>94</v>
      </c>
      <c r="B48" s="84">
        <v>10</v>
      </c>
      <c r="C48" s="91" t="s">
        <v>150</v>
      </c>
      <c r="D48" s="85" t="s">
        <v>317</v>
      </c>
      <c r="E48" s="85" t="s">
        <v>317</v>
      </c>
      <c r="F48" s="52" t="s">
        <v>317</v>
      </c>
    </row>
    <row r="49" spans="1:6" ht="54.75" customHeight="1">
      <c r="A49" s="147" t="s">
        <v>95</v>
      </c>
      <c r="B49" s="148">
        <v>10</v>
      </c>
      <c r="C49" s="149" t="s">
        <v>151</v>
      </c>
      <c r="D49" s="109">
        <f>D50</f>
        <v>1600000</v>
      </c>
      <c r="E49" s="109">
        <f>E50</f>
        <v>290510.92000000004</v>
      </c>
      <c r="F49" s="104">
        <f>D49-E49</f>
        <v>1309489.08</v>
      </c>
    </row>
    <row r="50" spans="1:6" ht="122.25" customHeight="1">
      <c r="A50" s="83" t="s">
        <v>96</v>
      </c>
      <c r="B50" s="84">
        <v>10</v>
      </c>
      <c r="C50" s="91" t="s">
        <v>152</v>
      </c>
      <c r="D50" s="85">
        <f>D51+D53+D55</f>
        <v>1600000</v>
      </c>
      <c r="E50" s="85">
        <f>E51+E53+E55</f>
        <v>290510.92000000004</v>
      </c>
      <c r="F50" s="52">
        <f t="shared" si="0"/>
        <v>1309489.08</v>
      </c>
    </row>
    <row r="51" spans="1:6" ht="81.75" customHeight="1">
      <c r="A51" s="83" t="s">
        <v>97</v>
      </c>
      <c r="B51" s="84">
        <v>10</v>
      </c>
      <c r="C51" s="91" t="s">
        <v>153</v>
      </c>
      <c r="D51" s="85">
        <f>D52</f>
        <v>1400000</v>
      </c>
      <c r="E51" s="85">
        <f>E52</f>
        <v>241516.64</v>
      </c>
      <c r="F51" s="52">
        <f t="shared" si="0"/>
        <v>1158483.3599999999</v>
      </c>
    </row>
    <row r="52" spans="1:6" s="25" customFormat="1" ht="96" customHeight="1">
      <c r="A52" s="83" t="s">
        <v>98</v>
      </c>
      <c r="B52" s="84">
        <v>10</v>
      </c>
      <c r="C52" s="91" t="s">
        <v>154</v>
      </c>
      <c r="D52" s="85">
        <v>1400000</v>
      </c>
      <c r="E52" s="85">
        <v>241516.64</v>
      </c>
      <c r="F52" s="52">
        <f t="shared" si="0"/>
        <v>1158483.3599999999</v>
      </c>
    </row>
    <row r="53" spans="1:6" ht="117" customHeight="1">
      <c r="A53" s="83" t="s">
        <v>71</v>
      </c>
      <c r="B53" s="84">
        <v>10</v>
      </c>
      <c r="C53" s="91" t="s">
        <v>155</v>
      </c>
      <c r="D53" s="85">
        <v>200000</v>
      </c>
      <c r="E53" s="85">
        <f>E54</f>
        <v>48994.28</v>
      </c>
      <c r="F53" s="52">
        <f>D53-E53</f>
        <v>151005.72</v>
      </c>
    </row>
    <row r="54" spans="1:6" ht="93" customHeight="1">
      <c r="A54" s="83" t="s">
        <v>99</v>
      </c>
      <c r="B54" s="84">
        <v>10</v>
      </c>
      <c r="C54" s="91" t="s">
        <v>156</v>
      </c>
      <c r="D54" s="85">
        <v>200000</v>
      </c>
      <c r="E54" s="85">
        <v>48994.28</v>
      </c>
      <c r="F54" s="52">
        <f>D54-E54</f>
        <v>151005.72</v>
      </c>
    </row>
    <row r="55" spans="1:6" ht="93" customHeight="1">
      <c r="A55" s="83" t="s">
        <v>99</v>
      </c>
      <c r="B55" s="84">
        <v>10</v>
      </c>
      <c r="C55" s="91" t="s">
        <v>351</v>
      </c>
      <c r="D55" s="85">
        <v>0</v>
      </c>
      <c r="E55" s="85">
        <v>0</v>
      </c>
      <c r="F55" s="52">
        <f>D55-E55</f>
        <v>0</v>
      </c>
    </row>
    <row r="56" spans="1:6" ht="42" customHeight="1">
      <c r="A56" s="147" t="s">
        <v>100</v>
      </c>
      <c r="B56" s="148">
        <v>10</v>
      </c>
      <c r="C56" s="149" t="s">
        <v>157</v>
      </c>
      <c r="D56" s="109">
        <f aca="true" t="shared" si="1" ref="D56:E58">D57</f>
        <v>150000</v>
      </c>
      <c r="E56" s="109">
        <f t="shared" si="1"/>
        <v>6591.86</v>
      </c>
      <c r="F56" s="104">
        <f t="shared" si="0"/>
        <v>143408.14</v>
      </c>
    </row>
    <row r="57" spans="1:6" ht="69.75" customHeight="1">
      <c r="A57" s="83" t="s">
        <v>101</v>
      </c>
      <c r="B57" s="84">
        <v>10</v>
      </c>
      <c r="C57" s="91" t="s">
        <v>158</v>
      </c>
      <c r="D57" s="85">
        <f t="shared" si="1"/>
        <v>150000</v>
      </c>
      <c r="E57" s="85">
        <f t="shared" si="1"/>
        <v>6591.86</v>
      </c>
      <c r="F57" s="52">
        <f t="shared" si="0"/>
        <v>143408.14</v>
      </c>
    </row>
    <row r="58" spans="1:6" ht="50.25" customHeight="1">
      <c r="A58" s="83" t="s">
        <v>102</v>
      </c>
      <c r="B58" s="84">
        <v>10</v>
      </c>
      <c r="C58" s="91" t="s">
        <v>159</v>
      </c>
      <c r="D58" s="85">
        <f t="shared" si="1"/>
        <v>150000</v>
      </c>
      <c r="E58" s="85">
        <f t="shared" si="1"/>
        <v>6591.86</v>
      </c>
      <c r="F58" s="52">
        <f t="shared" si="0"/>
        <v>143408.14</v>
      </c>
    </row>
    <row r="59" spans="1:6" ht="61.5" customHeight="1">
      <c r="A59" s="83" t="s">
        <v>64</v>
      </c>
      <c r="B59" s="84">
        <v>10</v>
      </c>
      <c r="C59" s="91" t="s">
        <v>160</v>
      </c>
      <c r="D59" s="85">
        <v>150000</v>
      </c>
      <c r="E59" s="85">
        <v>6591.86</v>
      </c>
      <c r="F59" s="52">
        <f t="shared" si="0"/>
        <v>143408.14</v>
      </c>
    </row>
    <row r="60" spans="1:6" ht="22.5" customHeight="1">
      <c r="A60" s="147" t="s">
        <v>103</v>
      </c>
      <c r="B60" s="148">
        <v>10</v>
      </c>
      <c r="C60" s="149" t="s">
        <v>161</v>
      </c>
      <c r="D60" s="109" t="s">
        <v>317</v>
      </c>
      <c r="E60" s="109">
        <f>E61</f>
        <v>0</v>
      </c>
      <c r="F60" s="104">
        <v>-67164.78</v>
      </c>
    </row>
    <row r="61" spans="1:6" ht="18.75" customHeight="1">
      <c r="A61" s="83" t="s">
        <v>72</v>
      </c>
      <c r="B61" s="84">
        <v>10</v>
      </c>
      <c r="C61" s="91" t="s">
        <v>162</v>
      </c>
      <c r="D61" s="85" t="s">
        <v>317</v>
      </c>
      <c r="E61" s="85">
        <f>E62</f>
        <v>0</v>
      </c>
      <c r="F61" s="52">
        <v>-67164.78</v>
      </c>
    </row>
    <row r="62" spans="1:6" s="25" customFormat="1" ht="22.5" customHeight="1">
      <c r="A62" s="83" t="s">
        <v>73</v>
      </c>
      <c r="B62" s="84">
        <v>10</v>
      </c>
      <c r="C62" s="91" t="s">
        <v>163</v>
      </c>
      <c r="D62" s="85" t="s">
        <v>317</v>
      </c>
      <c r="E62" s="85">
        <v>0</v>
      </c>
      <c r="F62" s="52">
        <v>-67164.78</v>
      </c>
    </row>
    <row r="63" spans="1:6" ht="21.75" customHeight="1">
      <c r="A63" s="147" t="s">
        <v>104</v>
      </c>
      <c r="B63" s="148">
        <v>10</v>
      </c>
      <c r="C63" s="149" t="s">
        <v>165</v>
      </c>
      <c r="D63" s="109">
        <f>D64</f>
        <v>2478900</v>
      </c>
      <c r="E63" s="109">
        <f>E67+E70+E72</f>
        <v>773200</v>
      </c>
      <c r="F63" s="104">
        <f t="shared" si="0"/>
        <v>1705700</v>
      </c>
    </row>
    <row r="64" spans="1:6" ht="45.75" customHeight="1">
      <c r="A64" s="83" t="s">
        <v>105</v>
      </c>
      <c r="B64" s="84">
        <v>10</v>
      </c>
      <c r="C64" s="91" t="s">
        <v>164</v>
      </c>
      <c r="D64" s="85">
        <f>D68+D73+D65</f>
        <v>2478900</v>
      </c>
      <c r="E64" s="85">
        <v>565300</v>
      </c>
      <c r="F64" s="52">
        <f t="shared" si="0"/>
        <v>1913600</v>
      </c>
    </row>
    <row r="65" spans="1:6" ht="34.5" customHeight="1">
      <c r="A65" s="83" t="s">
        <v>353</v>
      </c>
      <c r="B65" s="84">
        <v>10</v>
      </c>
      <c r="C65" s="91" t="s">
        <v>352</v>
      </c>
      <c r="D65" s="85">
        <f>D66</f>
        <v>831600</v>
      </c>
      <c r="E65" s="85">
        <v>0</v>
      </c>
      <c r="F65" s="52">
        <f>D65-E65</f>
        <v>831600</v>
      </c>
    </row>
    <row r="66" spans="1:6" s="25" customFormat="1" ht="26.25" customHeight="1">
      <c r="A66" s="83" t="s">
        <v>355</v>
      </c>
      <c r="B66" s="84">
        <v>10</v>
      </c>
      <c r="C66" s="91" t="s">
        <v>354</v>
      </c>
      <c r="D66" s="85">
        <f>D67</f>
        <v>831600</v>
      </c>
      <c r="E66" s="85">
        <v>0</v>
      </c>
      <c r="F66" s="52">
        <f>D66-E66</f>
        <v>831600</v>
      </c>
    </row>
    <row r="67" spans="1:6" ht="38.25" customHeight="1">
      <c r="A67" s="83" t="s">
        <v>357</v>
      </c>
      <c r="B67" s="84">
        <v>10</v>
      </c>
      <c r="C67" s="91" t="s">
        <v>356</v>
      </c>
      <c r="D67" s="85">
        <v>831600</v>
      </c>
      <c r="E67" s="85">
        <v>623700</v>
      </c>
      <c r="F67" s="52">
        <f>D67-E67</f>
        <v>207900</v>
      </c>
    </row>
    <row r="68" spans="1:6" ht="34.5" customHeight="1">
      <c r="A68" s="83" t="s">
        <v>65</v>
      </c>
      <c r="B68" s="84">
        <v>10</v>
      </c>
      <c r="C68" s="91" t="s">
        <v>166</v>
      </c>
      <c r="D68" s="85">
        <v>149500</v>
      </c>
      <c r="E68" s="85">
        <v>0</v>
      </c>
      <c r="F68" s="52">
        <f t="shared" si="0"/>
        <v>149500</v>
      </c>
    </row>
    <row r="69" spans="1:6" s="25" customFormat="1" ht="48.75" customHeight="1">
      <c r="A69" s="83" t="s">
        <v>106</v>
      </c>
      <c r="B69" s="84">
        <v>10</v>
      </c>
      <c r="C69" s="91" t="s">
        <v>167</v>
      </c>
      <c r="D69" s="85">
        <v>149300</v>
      </c>
      <c r="E69" s="85">
        <v>0</v>
      </c>
      <c r="F69" s="52">
        <f t="shared" si="0"/>
        <v>149300</v>
      </c>
    </row>
    <row r="70" spans="1:6" ht="50.25" customHeight="1">
      <c r="A70" s="83" t="s">
        <v>66</v>
      </c>
      <c r="B70" s="84">
        <v>10</v>
      </c>
      <c r="C70" s="91" t="s">
        <v>168</v>
      </c>
      <c r="D70" s="85">
        <v>149300</v>
      </c>
      <c r="E70" s="85">
        <v>149300</v>
      </c>
      <c r="F70" s="52">
        <f t="shared" si="0"/>
        <v>0</v>
      </c>
    </row>
    <row r="71" spans="1:6" ht="43.5" customHeight="1">
      <c r="A71" s="83" t="s">
        <v>70</v>
      </c>
      <c r="B71" s="84">
        <v>10</v>
      </c>
      <c r="C71" s="91" t="s">
        <v>169</v>
      </c>
      <c r="D71" s="85">
        <v>200</v>
      </c>
      <c r="E71" s="85">
        <v>0</v>
      </c>
      <c r="F71" s="52">
        <f t="shared" si="0"/>
        <v>200</v>
      </c>
    </row>
    <row r="72" spans="1:6" ht="37.5" customHeight="1">
      <c r="A72" s="83" t="s">
        <v>107</v>
      </c>
      <c r="B72" s="84">
        <v>10</v>
      </c>
      <c r="C72" s="91" t="s">
        <v>170</v>
      </c>
      <c r="D72" s="85">
        <v>200</v>
      </c>
      <c r="E72" s="85">
        <v>200</v>
      </c>
      <c r="F72" s="52">
        <f t="shared" si="0"/>
        <v>0</v>
      </c>
    </row>
    <row r="73" spans="1:6" ht="21" customHeight="1">
      <c r="A73" s="83" t="s">
        <v>67</v>
      </c>
      <c r="B73" s="84">
        <v>10</v>
      </c>
      <c r="C73" s="91" t="s">
        <v>171</v>
      </c>
      <c r="D73" s="85">
        <f>D74</f>
        <v>1497800</v>
      </c>
      <c r="E73" s="85">
        <f>E74</f>
        <v>0</v>
      </c>
      <c r="F73" s="52">
        <f t="shared" si="0"/>
        <v>1497800</v>
      </c>
    </row>
    <row r="74" spans="1:6" ht="27.75" customHeight="1">
      <c r="A74" s="83" t="s">
        <v>68</v>
      </c>
      <c r="B74" s="84">
        <v>10</v>
      </c>
      <c r="C74" s="91" t="s">
        <v>172</v>
      </c>
      <c r="D74" s="85">
        <f>D75</f>
        <v>1497800</v>
      </c>
      <c r="E74" s="85">
        <f>E75</f>
        <v>0</v>
      </c>
      <c r="F74" s="52">
        <f t="shared" si="0"/>
        <v>1497800</v>
      </c>
    </row>
    <row r="75" spans="1:6" ht="30.75" customHeight="1">
      <c r="A75" s="83" t="s">
        <v>69</v>
      </c>
      <c r="B75" s="84">
        <v>10</v>
      </c>
      <c r="C75" s="91" t="s">
        <v>173</v>
      </c>
      <c r="D75" s="85">
        <v>1497800</v>
      </c>
      <c r="E75" s="85">
        <v>0</v>
      </c>
      <c r="F75" s="52">
        <f t="shared" si="0"/>
        <v>1497800</v>
      </c>
    </row>
    <row r="76" spans="1:6" ht="22.5" customHeight="1">
      <c r="A76" s="22" t="s">
        <v>179</v>
      </c>
      <c r="B76" s="43"/>
      <c r="C76" s="13" t="s">
        <v>180</v>
      </c>
      <c r="D76" s="14"/>
      <c r="E76" s="5"/>
      <c r="F76" s="6"/>
    </row>
    <row r="77" spans="1:6" ht="15.75" customHeight="1">
      <c r="A77" s="22" t="s">
        <v>181</v>
      </c>
      <c r="B77" s="43"/>
      <c r="C77" s="13" t="s">
        <v>180</v>
      </c>
      <c r="D77" s="14">
        <f>D16</f>
        <v>9509600</v>
      </c>
      <c r="E77" s="14">
        <f>E16</f>
        <v>1840063.87</v>
      </c>
      <c r="F77" s="14">
        <f>F16</f>
        <v>7669536.13</v>
      </c>
    </row>
    <row r="78" spans="1:6" ht="22.5" customHeight="1" hidden="1">
      <c r="A78" s="22"/>
      <c r="B78" s="43"/>
      <c r="C78" s="13"/>
      <c r="D78" s="14"/>
      <c r="E78" s="5"/>
      <c r="F78" s="14"/>
    </row>
    <row r="79" spans="1:6" ht="24.75" customHeight="1" hidden="1">
      <c r="A79" s="22"/>
      <c r="B79" s="43"/>
      <c r="C79" s="13"/>
      <c r="D79" s="14"/>
      <c r="E79" s="5"/>
      <c r="F79" s="14"/>
    </row>
    <row r="80" spans="1:6" ht="18" customHeight="1" hidden="1">
      <c r="A80" s="44"/>
      <c r="B80" s="45"/>
      <c r="C80" s="46"/>
      <c r="D80" s="29"/>
      <c r="E80" s="29"/>
      <c r="F80" s="47"/>
    </row>
    <row r="81" spans="1:6" ht="35.25" customHeight="1" hidden="1">
      <c r="A81" s="48"/>
      <c r="B81" s="49"/>
      <c r="C81" s="50"/>
      <c r="D81" s="51"/>
      <c r="E81" s="52"/>
      <c r="F81" s="52"/>
    </row>
    <row r="82" spans="1:6" ht="45" customHeight="1" hidden="1">
      <c r="A82" s="48"/>
      <c r="B82" s="49"/>
      <c r="C82" s="50"/>
      <c r="D82" s="51"/>
      <c r="E82" s="52"/>
      <c r="F82" s="52"/>
    </row>
    <row r="83" spans="1:6" ht="15.75" customHeight="1">
      <c r="A83" s="53"/>
      <c r="B83" s="54"/>
      <c r="C83" s="7"/>
      <c r="D83" s="11"/>
      <c r="E83" s="11" t="s">
        <v>31</v>
      </c>
      <c r="F83" s="7"/>
    </row>
    <row r="84" spans="1:6" ht="10.5" customHeight="1">
      <c r="A84" s="55"/>
      <c r="B84" s="56"/>
      <c r="C84" s="57"/>
      <c r="D84" s="12"/>
      <c r="E84" s="12"/>
      <c r="F84" s="12"/>
    </row>
    <row r="85" spans="1:6" ht="12.75">
      <c r="A85" s="77" t="s">
        <v>46</v>
      </c>
      <c r="F85" s="11"/>
    </row>
    <row r="86" spans="1:6" ht="11.25" customHeight="1">
      <c r="A86" s="78"/>
      <c r="B86" s="86"/>
      <c r="C86" s="79"/>
      <c r="D86" s="80"/>
      <c r="E86" s="80"/>
      <c r="F86" s="81"/>
    </row>
    <row r="87" spans="1:6" ht="12.75">
      <c r="A87" s="39"/>
      <c r="B87" s="17" t="s">
        <v>9</v>
      </c>
      <c r="C87" s="2" t="s">
        <v>42</v>
      </c>
      <c r="D87" s="3" t="s">
        <v>37</v>
      </c>
      <c r="E87" s="70"/>
      <c r="F87" s="40" t="s">
        <v>20</v>
      </c>
    </row>
    <row r="88" spans="1:6" ht="12.75">
      <c r="A88" s="17" t="s">
        <v>6</v>
      </c>
      <c r="B88" s="17" t="s">
        <v>10</v>
      </c>
      <c r="C88" s="2" t="s">
        <v>8</v>
      </c>
      <c r="D88" s="3" t="s">
        <v>36</v>
      </c>
      <c r="E88" s="3" t="s">
        <v>26</v>
      </c>
      <c r="F88" s="41" t="s">
        <v>4</v>
      </c>
    </row>
    <row r="89" spans="1:6" ht="12.75">
      <c r="A89" s="39"/>
      <c r="B89" s="17" t="s">
        <v>11</v>
      </c>
      <c r="C89" s="40" t="s">
        <v>39</v>
      </c>
      <c r="D89" s="3" t="s">
        <v>4</v>
      </c>
      <c r="E89" s="2"/>
      <c r="F89" s="40"/>
    </row>
    <row r="90" spans="1:6" ht="10.5" customHeight="1">
      <c r="A90" s="17"/>
      <c r="B90" s="17"/>
      <c r="C90" s="2" t="s">
        <v>40</v>
      </c>
      <c r="D90" s="3"/>
      <c r="E90" s="3"/>
      <c r="F90" s="41"/>
    </row>
    <row r="91" spans="1:6" ht="10.5" customHeight="1">
      <c r="A91" s="17"/>
      <c r="B91" s="17"/>
      <c r="C91" s="40" t="s">
        <v>41</v>
      </c>
      <c r="D91" s="3"/>
      <c r="E91" s="3"/>
      <c r="F91" s="41"/>
    </row>
    <row r="92" spans="1:6" ht="9.75" customHeight="1" thickBot="1">
      <c r="A92" s="87">
        <v>1</v>
      </c>
      <c r="B92" s="88">
        <v>2</v>
      </c>
      <c r="C92" s="88">
        <v>3</v>
      </c>
      <c r="D92" s="90" t="s">
        <v>2</v>
      </c>
      <c r="E92" s="90" t="s">
        <v>29</v>
      </c>
      <c r="F92" s="74" t="s">
        <v>30</v>
      </c>
    </row>
    <row r="93" spans="1:6" ht="31.5" customHeight="1">
      <c r="A93" s="48" t="s">
        <v>108</v>
      </c>
      <c r="B93" s="89" t="s">
        <v>13</v>
      </c>
      <c r="C93" s="89" t="s">
        <v>109</v>
      </c>
      <c r="D93" s="82">
        <f>D95</f>
        <v>0</v>
      </c>
      <c r="E93" s="82">
        <f>E95</f>
        <v>16207.56</v>
      </c>
      <c r="F93" s="51">
        <f>D93-E93</f>
        <v>-16207.56</v>
      </c>
    </row>
    <row r="94" spans="1:6" ht="25.5" customHeight="1">
      <c r="A94" s="48" t="s">
        <v>342</v>
      </c>
      <c r="B94" s="89" t="s">
        <v>341</v>
      </c>
      <c r="C94" s="89"/>
      <c r="D94" s="85"/>
      <c r="E94" s="85"/>
      <c r="F94" s="51"/>
    </row>
    <row r="95" spans="1:6" ht="29.25" customHeight="1">
      <c r="A95" s="48" t="s">
        <v>110</v>
      </c>
      <c r="B95" s="89" t="s">
        <v>14</v>
      </c>
      <c r="C95" s="50" t="s">
        <v>111</v>
      </c>
      <c r="D95" s="85">
        <v>0</v>
      </c>
      <c r="E95" s="85">
        <v>16207.56</v>
      </c>
      <c r="F95" s="51">
        <f>D95-E95</f>
        <v>-16207.56</v>
      </c>
    </row>
    <row r="96" spans="1:6" ht="26.25" customHeight="1">
      <c r="A96" s="48" t="s">
        <v>112</v>
      </c>
      <c r="B96" s="89" t="s">
        <v>15</v>
      </c>
      <c r="C96" s="50" t="s">
        <v>113</v>
      </c>
      <c r="D96" s="85">
        <f aca="true" t="shared" si="2" ref="D96:E98">D97</f>
        <v>-9509600</v>
      </c>
      <c r="E96" s="85">
        <f t="shared" si="2"/>
        <v>-1840063.87</v>
      </c>
      <c r="F96" s="51" t="s">
        <v>34</v>
      </c>
    </row>
    <row r="97" spans="1:6" ht="24.75" customHeight="1">
      <c r="A97" s="48" t="s">
        <v>114</v>
      </c>
      <c r="B97" s="49" t="s">
        <v>15</v>
      </c>
      <c r="C97" s="50" t="s">
        <v>115</v>
      </c>
      <c r="D97" s="85">
        <f t="shared" si="2"/>
        <v>-9509600</v>
      </c>
      <c r="E97" s="85">
        <f t="shared" si="2"/>
        <v>-1840063.87</v>
      </c>
      <c r="F97" s="51" t="s">
        <v>34</v>
      </c>
    </row>
    <row r="98" spans="1:6" ht="25.5" customHeight="1">
      <c r="A98" s="48" t="s">
        <v>116</v>
      </c>
      <c r="B98" s="49" t="s">
        <v>15</v>
      </c>
      <c r="C98" s="50" t="s">
        <v>117</v>
      </c>
      <c r="D98" s="85">
        <f t="shared" si="2"/>
        <v>-9509600</v>
      </c>
      <c r="E98" s="85">
        <f t="shared" si="2"/>
        <v>-1840063.87</v>
      </c>
      <c r="F98" s="51" t="s">
        <v>34</v>
      </c>
    </row>
    <row r="99" spans="1:6" ht="36.75" customHeight="1">
      <c r="A99" s="48" t="s">
        <v>118</v>
      </c>
      <c r="B99" s="49" t="s">
        <v>15</v>
      </c>
      <c r="C99" s="50" t="s">
        <v>119</v>
      </c>
      <c r="D99" s="85">
        <v>-9509600</v>
      </c>
      <c r="E99" s="85">
        <v>-1840063.87</v>
      </c>
      <c r="F99" s="51" t="s">
        <v>34</v>
      </c>
    </row>
    <row r="100" spans="1:6" ht="29.25" customHeight="1">
      <c r="A100" s="48" t="s">
        <v>120</v>
      </c>
      <c r="B100" s="49" t="s">
        <v>16</v>
      </c>
      <c r="C100" s="50" t="s">
        <v>121</v>
      </c>
      <c r="D100" s="85">
        <f aca="true" t="shared" si="3" ref="D100:E102">D101</f>
        <v>9509600</v>
      </c>
      <c r="E100" s="85">
        <f t="shared" si="3"/>
        <v>1856271.43</v>
      </c>
      <c r="F100" s="51" t="s">
        <v>34</v>
      </c>
    </row>
    <row r="101" spans="1:6" ht="27" customHeight="1">
      <c r="A101" s="48" t="s">
        <v>122</v>
      </c>
      <c r="B101" s="49" t="s">
        <v>16</v>
      </c>
      <c r="C101" s="50" t="s">
        <v>123</v>
      </c>
      <c r="D101" s="85">
        <f t="shared" si="3"/>
        <v>9509600</v>
      </c>
      <c r="E101" s="85">
        <f t="shared" si="3"/>
        <v>1856271.43</v>
      </c>
      <c r="F101" s="51" t="s">
        <v>34</v>
      </c>
    </row>
    <row r="102" spans="1:6" ht="26.25" customHeight="1">
      <c r="A102" s="48" t="s">
        <v>124</v>
      </c>
      <c r="B102" s="49" t="s">
        <v>16</v>
      </c>
      <c r="C102" s="50" t="s">
        <v>125</v>
      </c>
      <c r="D102" s="85">
        <f t="shared" si="3"/>
        <v>9509600</v>
      </c>
      <c r="E102" s="85">
        <f t="shared" si="3"/>
        <v>1856271.43</v>
      </c>
      <c r="F102" s="51" t="s">
        <v>34</v>
      </c>
    </row>
    <row r="103" spans="1:6" ht="33" customHeight="1">
      <c r="A103" s="48" t="s">
        <v>126</v>
      </c>
      <c r="B103" s="49" t="s">
        <v>16</v>
      </c>
      <c r="C103" s="50" t="s">
        <v>127</v>
      </c>
      <c r="D103" s="85">
        <v>9509600</v>
      </c>
      <c r="E103" s="85">
        <v>1856271.43</v>
      </c>
      <c r="F103" s="51" t="s">
        <v>34</v>
      </c>
    </row>
    <row r="104" spans="1:6" ht="16.5" customHeight="1" hidden="1">
      <c r="A104" s="58"/>
      <c r="B104" s="62"/>
      <c r="C104" s="24"/>
      <c r="D104" s="24"/>
      <c r="E104" s="13"/>
      <c r="F104" s="61"/>
    </row>
    <row r="105" spans="1:6" ht="16.5" customHeight="1" hidden="1">
      <c r="A105" s="58"/>
      <c r="B105" s="62"/>
      <c r="C105" s="24"/>
      <c r="D105" s="24"/>
      <c r="E105" s="13"/>
      <c r="F105" s="61"/>
    </row>
    <row r="106" spans="1:6" ht="15" customHeight="1" hidden="1">
      <c r="A106" s="58"/>
      <c r="B106" s="62"/>
      <c r="C106" s="24"/>
      <c r="D106" s="24"/>
      <c r="E106" s="13"/>
      <c r="F106" s="61"/>
    </row>
    <row r="107" spans="1:6" ht="18.75" customHeight="1" hidden="1">
      <c r="A107" s="58"/>
      <c r="B107" s="62"/>
      <c r="C107" s="24"/>
      <c r="D107" s="24"/>
      <c r="E107" s="13"/>
      <c r="F107" s="61"/>
    </row>
    <row r="108" spans="1:6" ht="15" customHeight="1" hidden="1">
      <c r="A108" s="58"/>
      <c r="B108" s="43"/>
      <c r="C108" s="24"/>
      <c r="D108" s="24"/>
      <c r="E108" s="13"/>
      <c r="F108" s="61"/>
    </row>
    <row r="109" spans="1:6" ht="21" customHeight="1" hidden="1">
      <c r="A109" s="58"/>
      <c r="B109" s="42"/>
      <c r="C109" s="24"/>
      <c r="D109" s="24"/>
      <c r="E109" s="13"/>
      <c r="F109" s="61"/>
    </row>
    <row r="110" spans="1:6" ht="12" customHeight="1" hidden="1">
      <c r="A110" s="26"/>
      <c r="B110" s="21"/>
      <c r="C110" s="59"/>
      <c r="D110" s="59"/>
      <c r="E110" s="71"/>
      <c r="F110" s="60"/>
    </row>
    <row r="111" spans="1:6" ht="12.75" customHeight="1" hidden="1">
      <c r="A111" s="58"/>
      <c r="B111" s="23"/>
      <c r="C111" s="24"/>
      <c r="D111" s="24"/>
      <c r="E111" s="13"/>
      <c r="F111" s="61"/>
    </row>
    <row r="112" spans="1:6" ht="16.5" customHeight="1" hidden="1">
      <c r="A112" s="58"/>
      <c r="B112" s="23"/>
      <c r="C112" s="24"/>
      <c r="D112" s="24"/>
      <c r="E112" s="13"/>
      <c r="F112" s="61"/>
    </row>
    <row r="113" spans="1:6" ht="16.5" customHeight="1" hidden="1">
      <c r="A113" s="58"/>
      <c r="B113" s="23"/>
      <c r="C113" s="24"/>
      <c r="D113" s="24"/>
      <c r="E113" s="13"/>
      <c r="F113" s="61"/>
    </row>
    <row r="114" spans="1:6" ht="17.25" customHeight="1" hidden="1">
      <c r="A114" s="58"/>
      <c r="B114" s="23"/>
      <c r="C114" s="24"/>
      <c r="D114" s="24"/>
      <c r="E114" s="13"/>
      <c r="F114" s="61"/>
    </row>
    <row r="115" spans="1:6" ht="18" customHeight="1" hidden="1">
      <c r="A115" s="58"/>
      <c r="B115" s="23"/>
      <c r="C115" s="24"/>
      <c r="D115" s="24"/>
      <c r="E115" s="13"/>
      <c r="F115" s="61"/>
    </row>
    <row r="116" spans="1:6" ht="26.25" customHeight="1" hidden="1">
      <c r="A116" s="58"/>
      <c r="B116" s="42"/>
      <c r="C116" s="24"/>
      <c r="D116" s="14"/>
      <c r="E116" s="14"/>
      <c r="F116" s="63"/>
    </row>
    <row r="117" spans="1:6" ht="25.5" customHeight="1" hidden="1">
      <c r="A117" s="58"/>
      <c r="B117" s="42"/>
      <c r="C117" s="24"/>
      <c r="D117" s="14"/>
      <c r="E117" s="5"/>
      <c r="F117" s="61"/>
    </row>
    <row r="118" spans="1:6" ht="15" customHeight="1" hidden="1">
      <c r="A118" s="26"/>
      <c r="B118" s="21"/>
      <c r="C118" s="59"/>
      <c r="D118" s="59"/>
      <c r="E118" s="72"/>
      <c r="F118" s="60"/>
    </row>
    <row r="119" spans="1:6" ht="27.75" customHeight="1" hidden="1">
      <c r="A119" s="64"/>
      <c r="B119" s="42"/>
      <c r="C119" s="50"/>
      <c r="D119" s="65"/>
      <c r="E119" s="65"/>
      <c r="F119" s="66"/>
    </row>
    <row r="120" spans="1:6" ht="27.75" customHeight="1" hidden="1" thickBot="1">
      <c r="A120" s="64"/>
      <c r="B120" s="67"/>
      <c r="C120" s="15"/>
      <c r="D120" s="15"/>
      <c r="E120" s="15"/>
      <c r="F120" s="68"/>
    </row>
    <row r="121" spans="1:6" ht="12.75" customHeight="1">
      <c r="A121" s="26"/>
      <c r="B121" s="69"/>
      <c r="C121" s="7"/>
      <c r="D121" s="7"/>
      <c r="E121" s="7"/>
      <c r="F121" s="7"/>
    </row>
    <row r="122" spans="1:6" ht="12.75" customHeight="1">
      <c r="A122" s="55" t="s">
        <v>322</v>
      </c>
      <c r="B122" s="69"/>
      <c r="C122" s="7"/>
      <c r="D122" s="7"/>
      <c r="E122" s="7"/>
      <c r="F122" s="7"/>
    </row>
    <row r="123" spans="1:6" ht="9" customHeight="1">
      <c r="A123" s="9" t="s">
        <v>25</v>
      </c>
      <c r="B123" s="69"/>
      <c r="C123" s="7"/>
      <c r="D123" s="7"/>
      <c r="E123" s="7"/>
      <c r="F123" s="7"/>
    </row>
    <row r="124" spans="1:6" ht="20.25" customHeight="1">
      <c r="A124" s="55" t="s">
        <v>323</v>
      </c>
      <c r="B124" s="69"/>
      <c r="C124" s="7"/>
      <c r="D124" s="7"/>
      <c r="E124" s="7"/>
      <c r="F124" s="7"/>
    </row>
    <row r="125" spans="1:6" ht="10.5" customHeight="1">
      <c r="A125" s="9" t="s">
        <v>27</v>
      </c>
      <c r="B125" s="69"/>
      <c r="C125" s="7"/>
      <c r="D125" s="7"/>
      <c r="E125" s="7"/>
      <c r="F125" s="7"/>
    </row>
    <row r="126" spans="1:6" ht="24.75" customHeight="1">
      <c r="A126" s="9" t="s">
        <v>324</v>
      </c>
      <c r="B126" s="69"/>
      <c r="C126" s="7"/>
      <c r="D126" s="7"/>
      <c r="E126" s="7"/>
      <c r="F126" s="7"/>
    </row>
    <row r="127" spans="1:6" ht="8.25" customHeight="1">
      <c r="A127" s="9" t="s">
        <v>12</v>
      </c>
      <c r="B127" s="69"/>
      <c r="C127" s="7"/>
      <c r="D127" s="7"/>
      <c r="E127" s="7"/>
      <c r="F127" s="7"/>
    </row>
    <row r="128" spans="2:6" ht="6.75" customHeight="1">
      <c r="B128" s="69"/>
      <c r="C128" s="7"/>
      <c r="D128" s="7"/>
      <c r="E128" s="7"/>
      <c r="F128" s="7"/>
    </row>
    <row r="129" spans="1:6" ht="12.75" customHeight="1">
      <c r="A129" s="9" t="s">
        <v>429</v>
      </c>
      <c r="B129" s="69"/>
      <c r="C129" s="7"/>
      <c r="D129" s="7"/>
      <c r="E129" s="7"/>
      <c r="F129" s="7"/>
    </row>
    <row r="130" spans="1:6" ht="12.75" customHeight="1">
      <c r="A130" s="26"/>
      <c r="B130" s="69"/>
      <c r="C130" s="7"/>
      <c r="D130" s="7"/>
      <c r="E130" s="7"/>
      <c r="F130" s="7"/>
    </row>
    <row r="131" spans="1:6" ht="12.75" customHeight="1">
      <c r="A131" s="26"/>
      <c r="B131" s="69"/>
      <c r="C131" s="7"/>
      <c r="D131" s="7"/>
      <c r="E131" s="7"/>
      <c r="F131" s="7"/>
    </row>
    <row r="132" spans="1:6" ht="12.75" customHeight="1">
      <c r="A132" s="26"/>
      <c r="B132" s="69"/>
      <c r="C132" s="7"/>
      <c r="D132" s="7"/>
      <c r="E132" s="7"/>
      <c r="F132" s="7"/>
    </row>
    <row r="133" spans="1:6" ht="1.5" customHeight="1">
      <c r="A133" s="26"/>
      <c r="B133" s="69"/>
      <c r="C133" s="7"/>
      <c r="D133" s="7"/>
      <c r="E133" s="7"/>
      <c r="F133" s="7"/>
    </row>
    <row r="134" spans="1:6" ht="22.5" customHeight="1" hidden="1">
      <c r="A134" s="26"/>
      <c r="B134" s="69"/>
      <c r="C134" s="7"/>
      <c r="D134" s="7"/>
      <c r="E134" s="7"/>
      <c r="F134" s="7"/>
    </row>
    <row r="135" spans="3:4" ht="1.5" customHeight="1">
      <c r="C135" s="55"/>
      <c r="D135" s="11"/>
    </row>
    <row r="136" spans="3:4" ht="11.25" customHeight="1" hidden="1">
      <c r="C136" s="55"/>
      <c r="D136" s="11"/>
    </row>
    <row r="137" spans="3:4" ht="11.25" customHeight="1" hidden="1">
      <c r="C137" s="55"/>
      <c r="D137" s="11"/>
    </row>
    <row r="138" spans="3:4" ht="11.25" customHeight="1" hidden="1">
      <c r="C138" s="55"/>
      <c r="D138" s="11"/>
    </row>
    <row r="139" spans="3:4" ht="11.25" customHeight="1" hidden="1">
      <c r="C139" s="55"/>
      <c r="D139" s="11"/>
    </row>
    <row r="140" spans="3:4" ht="11.25" customHeight="1" hidden="1">
      <c r="C140" s="55"/>
      <c r="D140" s="11"/>
    </row>
    <row r="141" spans="3:4" ht="11.25" customHeight="1" hidden="1">
      <c r="C141" s="55"/>
      <c r="D141" s="11"/>
    </row>
    <row r="142" spans="3:4" ht="11.25" customHeight="1" hidden="1">
      <c r="C142" s="55"/>
      <c r="D142" s="11"/>
    </row>
    <row r="143" spans="3:4" ht="11.25" customHeight="1" hidden="1">
      <c r="C143" s="55"/>
      <c r="D143" s="11"/>
    </row>
    <row r="144" spans="3:4" ht="11.25" customHeight="1" hidden="1">
      <c r="C144" s="55"/>
      <c r="D144" s="11"/>
    </row>
    <row r="145" spans="3:4" ht="11.25" customHeight="1" hidden="1">
      <c r="C145" s="55"/>
      <c r="D145" s="11"/>
    </row>
    <row r="146" spans="3:4" ht="0.75" customHeight="1">
      <c r="C146" s="55"/>
      <c r="D146" s="11"/>
    </row>
    <row r="147" spans="3:4" ht="11.25" customHeight="1" hidden="1">
      <c r="C147" s="55"/>
      <c r="D147" s="11"/>
    </row>
    <row r="148" spans="3:4" ht="11.25" customHeight="1" hidden="1">
      <c r="C148" s="55"/>
      <c r="D148" s="11"/>
    </row>
    <row r="149" spans="3:4" ht="11.25" customHeight="1" hidden="1">
      <c r="C149" s="55"/>
      <c r="D149" s="11"/>
    </row>
    <row r="150" spans="3:4" ht="11.25" customHeight="1" hidden="1">
      <c r="C150" s="55"/>
      <c r="D150" s="11"/>
    </row>
    <row r="151" spans="3:4" ht="11.25" customHeight="1" hidden="1">
      <c r="C151" s="55"/>
      <c r="D151" s="11"/>
    </row>
    <row r="152" spans="3:4" ht="11.25" customHeight="1" hidden="1">
      <c r="C152" s="55"/>
      <c r="D152" s="11"/>
    </row>
    <row r="153" spans="3:4" ht="11.25" customHeight="1" hidden="1">
      <c r="C153" s="55"/>
      <c r="D153" s="11"/>
    </row>
    <row r="154" spans="3:4" ht="11.25" customHeight="1" hidden="1">
      <c r="C154" s="55"/>
      <c r="D154" s="11"/>
    </row>
    <row r="155" ht="23.25" customHeight="1" hidden="1"/>
    <row r="156" ht="9.75" customHeight="1" hidden="1"/>
    <row r="157" spans="1:3" ht="12.75" customHeight="1" hidden="1">
      <c r="A157" s="55"/>
      <c r="B157" s="55"/>
      <c r="C157" s="57"/>
    </row>
  </sheetData>
  <mergeCells count="1">
    <mergeCell ref="B7:D7"/>
  </mergeCells>
  <printOptions/>
  <pageMargins left="0.48" right="0.21" top="0.35" bottom="0.35" header="0" footer="0"/>
  <pageSetup horizontalDpi="600" verticalDpi="600" orientation="portrait" pageOrder="overThenDown" paperSize="9" r:id="rId3"/>
  <rowBreaks count="1" manualBreakCount="1">
    <brk id="8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5"/>
  <sheetViews>
    <sheetView showGridLines="0" tabSelected="1" workbookViewId="0" topLeftCell="A19">
      <selection activeCell="D79" sqref="D79"/>
    </sheetView>
  </sheetViews>
  <sheetFormatPr defaultColWidth="9.00390625" defaultRowHeight="12.75"/>
  <cols>
    <col min="1" max="1" width="26.125" style="123" customWidth="1"/>
    <col min="2" max="2" width="5.25390625" style="8" customWidth="1"/>
    <col min="3" max="3" width="22.125" style="96" customWidth="1"/>
    <col min="4" max="4" width="14.875" style="20" customWidth="1"/>
    <col min="5" max="5" width="12.25390625" style="20" customWidth="1"/>
    <col min="6" max="6" width="12.625" style="20" customWidth="1"/>
    <col min="7" max="7" width="15.375" style="8" customWidth="1"/>
    <col min="8" max="16384" width="9.125" style="8" customWidth="1"/>
  </cols>
  <sheetData>
    <row r="1" spans="2:6" ht="14.25" customHeight="1">
      <c r="B1" s="97" t="s">
        <v>28</v>
      </c>
      <c r="C1" s="40"/>
      <c r="E1" s="133" t="s">
        <v>21</v>
      </c>
      <c r="F1" s="133"/>
    </row>
    <row r="2" spans="1:6" ht="9" customHeight="1">
      <c r="A2" s="124"/>
      <c r="B2" s="16"/>
      <c r="C2" s="95"/>
      <c r="D2" s="134"/>
      <c r="E2" s="134"/>
      <c r="F2" s="134"/>
    </row>
    <row r="3" spans="1:6" ht="12.75">
      <c r="A3" s="125"/>
      <c r="B3" s="17" t="s">
        <v>9</v>
      </c>
      <c r="C3" s="17" t="s">
        <v>7</v>
      </c>
      <c r="D3" s="135" t="s">
        <v>37</v>
      </c>
      <c r="E3" s="136"/>
      <c r="F3" s="137" t="s">
        <v>3</v>
      </c>
    </row>
    <row r="4" spans="1:6" ht="12.75">
      <c r="A4" s="125" t="s">
        <v>6</v>
      </c>
      <c r="B4" s="17" t="s">
        <v>10</v>
      </c>
      <c r="C4" s="2" t="s">
        <v>43</v>
      </c>
      <c r="D4" s="135" t="s">
        <v>36</v>
      </c>
      <c r="E4" s="138" t="s">
        <v>26</v>
      </c>
      <c r="F4" s="135" t="s">
        <v>4</v>
      </c>
    </row>
    <row r="5" spans="1:6" ht="11.25" customHeight="1">
      <c r="A5" s="125"/>
      <c r="B5" s="17" t="s">
        <v>11</v>
      </c>
      <c r="C5" s="17" t="s">
        <v>41</v>
      </c>
      <c r="D5" s="135" t="s">
        <v>4</v>
      </c>
      <c r="E5" s="135"/>
      <c r="F5" s="139"/>
    </row>
    <row r="6" spans="1:6" ht="13.5" thickBot="1">
      <c r="A6" s="126">
        <v>1</v>
      </c>
      <c r="B6" s="88">
        <v>2</v>
      </c>
      <c r="C6" s="88">
        <v>3</v>
      </c>
      <c r="D6" s="140" t="s">
        <v>2</v>
      </c>
      <c r="E6" s="140" t="s">
        <v>29</v>
      </c>
      <c r="F6" s="140" t="s">
        <v>30</v>
      </c>
    </row>
    <row r="7" spans="1:7" s="164" customFormat="1" ht="15" customHeight="1" thickBot="1">
      <c r="A7" s="165" t="s">
        <v>182</v>
      </c>
      <c r="B7" s="166">
        <v>200</v>
      </c>
      <c r="C7" s="167" t="s">
        <v>183</v>
      </c>
      <c r="D7" s="168">
        <f>D9+D68+D76+D83+D96+D129+D148+D154+D128+D159</f>
        <v>9509600</v>
      </c>
      <c r="E7" s="168">
        <f>E9+E68+E76+E83+E96+E129+E148+E154+E128+E159+E63</f>
        <v>1856271.4299999997</v>
      </c>
      <c r="F7" s="169">
        <f>D7-E7</f>
        <v>7653328.57</v>
      </c>
      <c r="G7" s="163"/>
    </row>
    <row r="8" spans="1:7" ht="26.25" customHeight="1" thickBot="1">
      <c r="A8" s="144" t="s">
        <v>325</v>
      </c>
      <c r="B8" s="100"/>
      <c r="C8" s="101" t="s">
        <v>185</v>
      </c>
      <c r="D8" s="145">
        <f>D7</f>
        <v>9509600</v>
      </c>
      <c r="E8" s="145">
        <f>E7</f>
        <v>1856271.4299999997</v>
      </c>
      <c r="F8" s="146">
        <f>D8-E8</f>
        <v>7653328.57</v>
      </c>
      <c r="G8" s="20"/>
    </row>
    <row r="9" spans="1:6" ht="22.5" customHeight="1" thickBot="1">
      <c r="A9" s="131" t="s">
        <v>271</v>
      </c>
      <c r="B9" s="84">
        <v>200</v>
      </c>
      <c r="C9" s="91" t="s">
        <v>186</v>
      </c>
      <c r="D9" s="85">
        <f>D10+D20+D49</f>
        <v>3651400</v>
      </c>
      <c r="E9" s="85">
        <f>E10+E20+E49</f>
        <v>992552.0299999999</v>
      </c>
      <c r="F9" s="146">
        <f>D9-E9</f>
        <v>2658847.97</v>
      </c>
    </row>
    <row r="10" spans="1:6" ht="42" customHeight="1">
      <c r="A10" s="127" t="s">
        <v>184</v>
      </c>
      <c r="B10" s="84">
        <v>200</v>
      </c>
      <c r="C10" s="91" t="s">
        <v>187</v>
      </c>
      <c r="D10" s="85">
        <f aca="true" t="shared" si="0" ref="D10:F11">D11</f>
        <v>652000</v>
      </c>
      <c r="E10" s="85">
        <f t="shared" si="0"/>
        <v>147506.38</v>
      </c>
      <c r="F10" s="85">
        <f t="shared" si="0"/>
        <v>504493.62</v>
      </c>
    </row>
    <row r="11" spans="1:6" ht="47.25" customHeight="1">
      <c r="A11" s="119" t="s">
        <v>295</v>
      </c>
      <c r="B11" s="84"/>
      <c r="C11" s="91" t="s">
        <v>279</v>
      </c>
      <c r="D11" s="85">
        <f t="shared" si="0"/>
        <v>652000</v>
      </c>
      <c r="E11" s="85">
        <f t="shared" si="0"/>
        <v>147506.38</v>
      </c>
      <c r="F11" s="85">
        <f t="shared" si="0"/>
        <v>504493.62</v>
      </c>
    </row>
    <row r="12" spans="1:7" ht="23.25" customHeight="1">
      <c r="A12" s="120" t="s">
        <v>296</v>
      </c>
      <c r="B12" s="89"/>
      <c r="C12" s="50" t="s">
        <v>188</v>
      </c>
      <c r="D12" s="92">
        <f>D13+D18</f>
        <v>652000</v>
      </c>
      <c r="E12" s="92">
        <f>E13+E18</f>
        <v>147506.38</v>
      </c>
      <c r="F12" s="92">
        <f>F13+F18</f>
        <v>504493.62</v>
      </c>
      <c r="G12" s="20"/>
    </row>
    <row r="13" spans="1:7" ht="15.75" customHeight="1">
      <c r="A13" s="120" t="s">
        <v>290</v>
      </c>
      <c r="B13" s="89"/>
      <c r="C13" s="50" t="s">
        <v>190</v>
      </c>
      <c r="D13" s="94">
        <f>D14</f>
        <v>630000</v>
      </c>
      <c r="E13" s="94">
        <f>E14</f>
        <v>147506.38</v>
      </c>
      <c r="F13" s="94">
        <f>F14</f>
        <v>482493.62</v>
      </c>
      <c r="G13" s="20"/>
    </row>
    <row r="14" spans="1:6" ht="20.25" customHeight="1">
      <c r="A14" s="115" t="s">
        <v>253</v>
      </c>
      <c r="B14" s="89"/>
      <c r="C14" s="50" t="s">
        <v>189</v>
      </c>
      <c r="D14" s="94">
        <f>D15+D16</f>
        <v>630000</v>
      </c>
      <c r="E14" s="94">
        <f>E15+E16</f>
        <v>147506.38</v>
      </c>
      <c r="F14" s="94">
        <f>F15+F16</f>
        <v>482493.62</v>
      </c>
    </row>
    <row r="15" spans="1:6" s="112" customFormat="1" ht="12" customHeight="1">
      <c r="A15" s="143" t="s">
        <v>254</v>
      </c>
      <c r="B15" s="108"/>
      <c r="C15" s="103" t="s">
        <v>191</v>
      </c>
      <c r="D15" s="104">
        <v>439700</v>
      </c>
      <c r="E15" s="104">
        <v>80298.4</v>
      </c>
      <c r="F15" s="104">
        <f>D15-E15</f>
        <v>359401.6</v>
      </c>
    </row>
    <row r="16" spans="1:7" s="112" customFormat="1" ht="21.75" customHeight="1">
      <c r="A16" s="143" t="s">
        <v>256</v>
      </c>
      <c r="B16" s="108"/>
      <c r="C16" s="103" t="s">
        <v>192</v>
      </c>
      <c r="D16" s="104">
        <v>190300</v>
      </c>
      <c r="E16" s="104">
        <v>67207.98</v>
      </c>
      <c r="F16" s="104">
        <f>D16-E16</f>
        <v>123092.02</v>
      </c>
      <c r="G16" s="113"/>
    </row>
    <row r="17" spans="1:6" s="25" customFormat="1" ht="15" customHeight="1">
      <c r="A17" s="120" t="s">
        <v>291</v>
      </c>
      <c r="B17" s="49"/>
      <c r="C17" s="50" t="s">
        <v>193</v>
      </c>
      <c r="D17" s="94">
        <f aca="true" t="shared" si="1" ref="D17:F18">D18</f>
        <v>22000</v>
      </c>
      <c r="E17" s="94">
        <f t="shared" si="1"/>
        <v>0</v>
      </c>
      <c r="F17" s="94">
        <f t="shared" si="1"/>
        <v>22000</v>
      </c>
    </row>
    <row r="18" spans="1:6" s="25" customFormat="1" ht="24" customHeight="1">
      <c r="A18" s="115" t="s">
        <v>253</v>
      </c>
      <c r="B18" s="49"/>
      <c r="C18" s="50" t="s">
        <v>194</v>
      </c>
      <c r="D18" s="52">
        <f t="shared" si="1"/>
        <v>22000</v>
      </c>
      <c r="E18" s="52">
        <f t="shared" si="1"/>
        <v>0</v>
      </c>
      <c r="F18" s="52">
        <f t="shared" si="1"/>
        <v>22000</v>
      </c>
    </row>
    <row r="19" spans="1:6" s="112" customFormat="1" ht="15" customHeight="1">
      <c r="A19" s="143" t="s">
        <v>255</v>
      </c>
      <c r="B19" s="108"/>
      <c r="C19" s="103" t="s">
        <v>195</v>
      </c>
      <c r="D19" s="104">
        <v>22000</v>
      </c>
      <c r="E19" s="104">
        <v>0</v>
      </c>
      <c r="F19" s="104">
        <f>D19-E19</f>
        <v>22000</v>
      </c>
    </row>
    <row r="20" spans="1:7" ht="71.25" customHeight="1">
      <c r="A20" s="120" t="s">
        <v>297</v>
      </c>
      <c r="B20" s="49"/>
      <c r="C20" s="50" t="s">
        <v>196</v>
      </c>
      <c r="D20" s="52">
        <f>D21+D41+D43</f>
        <v>2769400</v>
      </c>
      <c r="E20" s="52">
        <f>E21+E41+E43</f>
        <v>845045.6499999999</v>
      </c>
      <c r="F20" s="52">
        <v>933577.71</v>
      </c>
      <c r="G20" s="20"/>
    </row>
    <row r="21" spans="1:7" ht="15" customHeight="1">
      <c r="A21" s="119" t="s">
        <v>295</v>
      </c>
      <c r="B21" s="49"/>
      <c r="C21" s="50" t="s">
        <v>280</v>
      </c>
      <c r="D21" s="52">
        <f>D22</f>
        <v>2754200</v>
      </c>
      <c r="E21" s="52">
        <f>E22</f>
        <v>830837.6499999999</v>
      </c>
      <c r="F21" s="52">
        <f>F22</f>
        <v>1909362.3499999999</v>
      </c>
      <c r="G21" s="20"/>
    </row>
    <row r="22" spans="1:6" ht="18.75" customHeight="1">
      <c r="A22" s="120" t="s">
        <v>298</v>
      </c>
      <c r="B22" s="49"/>
      <c r="C22" s="50" t="s">
        <v>197</v>
      </c>
      <c r="D22" s="52">
        <f>D23+D27+D30+D33</f>
        <v>2754200</v>
      </c>
      <c r="E22" s="52">
        <f>E23+E27+E30+E33</f>
        <v>830837.6499999999</v>
      </c>
      <c r="F22" s="52">
        <f>F23+F27+F30+F33</f>
        <v>1909362.3499999999</v>
      </c>
    </row>
    <row r="23" spans="1:6" ht="15.75" customHeight="1">
      <c r="A23" s="120" t="s">
        <v>290</v>
      </c>
      <c r="B23" s="49"/>
      <c r="C23" s="50" t="s">
        <v>198</v>
      </c>
      <c r="D23" s="94">
        <f>D24</f>
        <v>2294800</v>
      </c>
      <c r="E23" s="94">
        <f>E24</f>
        <v>643909.98</v>
      </c>
      <c r="F23" s="94">
        <f>F24</f>
        <v>1650890.02</v>
      </c>
    </row>
    <row r="24" spans="1:6" ht="21.75" customHeight="1">
      <c r="A24" s="115" t="s">
        <v>253</v>
      </c>
      <c r="B24" s="49"/>
      <c r="C24" s="50" t="s">
        <v>199</v>
      </c>
      <c r="D24" s="52">
        <f>D25+D26</f>
        <v>2294800</v>
      </c>
      <c r="E24" s="52">
        <f>E25+E26</f>
        <v>643909.98</v>
      </c>
      <c r="F24" s="52">
        <f>F25+F26</f>
        <v>1650890.02</v>
      </c>
    </row>
    <row r="25" spans="1:6" s="107" customFormat="1" ht="14.25" customHeight="1">
      <c r="A25" s="143" t="s">
        <v>254</v>
      </c>
      <c r="B25" s="108"/>
      <c r="C25" s="103" t="s">
        <v>200</v>
      </c>
      <c r="D25" s="104">
        <v>1577900</v>
      </c>
      <c r="E25" s="104">
        <v>442522.81</v>
      </c>
      <c r="F25" s="104">
        <f>D25-E25</f>
        <v>1135377.19</v>
      </c>
    </row>
    <row r="26" spans="1:6" s="107" customFormat="1" ht="23.25" customHeight="1">
      <c r="A26" s="143" t="s">
        <v>256</v>
      </c>
      <c r="B26" s="108"/>
      <c r="C26" s="103" t="s">
        <v>257</v>
      </c>
      <c r="D26" s="104">
        <v>716900</v>
      </c>
      <c r="E26" s="104">
        <v>201387.17</v>
      </c>
      <c r="F26" s="104">
        <f>D26-E26</f>
        <v>515512.82999999996</v>
      </c>
    </row>
    <row r="27" spans="1:6" s="107" customFormat="1" ht="24.75" customHeight="1">
      <c r="A27" s="120" t="s">
        <v>291</v>
      </c>
      <c r="B27" s="111"/>
      <c r="C27" s="106" t="s">
        <v>201</v>
      </c>
      <c r="D27" s="94">
        <f aca="true" t="shared" si="2" ref="D27:F28">D28</f>
        <v>70000</v>
      </c>
      <c r="E27" s="94">
        <f t="shared" si="2"/>
        <v>26478.82</v>
      </c>
      <c r="F27" s="94">
        <f t="shared" si="2"/>
        <v>43521.18</v>
      </c>
    </row>
    <row r="28" spans="1:6" ht="23.25" customHeight="1">
      <c r="A28" s="115" t="s">
        <v>253</v>
      </c>
      <c r="B28" s="49"/>
      <c r="C28" s="50" t="s">
        <v>202</v>
      </c>
      <c r="D28" s="52">
        <f t="shared" si="2"/>
        <v>70000</v>
      </c>
      <c r="E28" s="52">
        <f t="shared" si="2"/>
        <v>26478.82</v>
      </c>
      <c r="F28" s="52">
        <f t="shared" si="2"/>
        <v>43521.18</v>
      </c>
    </row>
    <row r="29" spans="1:6" s="107" customFormat="1" ht="15" customHeight="1">
      <c r="A29" s="143" t="s">
        <v>255</v>
      </c>
      <c r="B29" s="102"/>
      <c r="C29" s="103" t="s">
        <v>203</v>
      </c>
      <c r="D29" s="104">
        <v>70000</v>
      </c>
      <c r="E29" s="104">
        <v>26478.82</v>
      </c>
      <c r="F29" s="104">
        <f>D29-E29</f>
        <v>43521.18</v>
      </c>
    </row>
    <row r="30" spans="1:6" s="107" customFormat="1" ht="35.25" customHeight="1">
      <c r="A30" s="120" t="s">
        <v>292</v>
      </c>
      <c r="B30" s="105"/>
      <c r="C30" s="106" t="s">
        <v>258</v>
      </c>
      <c r="D30" s="94">
        <f aca="true" t="shared" si="3" ref="D30:F31">D31</f>
        <v>44400</v>
      </c>
      <c r="E30" s="94">
        <f t="shared" si="3"/>
        <v>14091.04</v>
      </c>
      <c r="F30" s="94">
        <f t="shared" si="3"/>
        <v>30308.96</v>
      </c>
    </row>
    <row r="31" spans="1:6" ht="12.75" customHeight="1">
      <c r="A31" s="115" t="s">
        <v>259</v>
      </c>
      <c r="B31" s="48"/>
      <c r="C31" s="50" t="s">
        <v>204</v>
      </c>
      <c r="D31" s="52">
        <f t="shared" si="3"/>
        <v>44400</v>
      </c>
      <c r="E31" s="52">
        <f t="shared" si="3"/>
        <v>14091.04</v>
      </c>
      <c r="F31" s="52">
        <f t="shared" si="3"/>
        <v>30308.96</v>
      </c>
    </row>
    <row r="32" spans="1:6" s="107" customFormat="1" ht="15" customHeight="1">
      <c r="A32" s="143" t="s">
        <v>262</v>
      </c>
      <c r="B32" s="102"/>
      <c r="C32" s="103" t="s">
        <v>205</v>
      </c>
      <c r="D32" s="104">
        <v>44400</v>
      </c>
      <c r="E32" s="104">
        <v>14091.04</v>
      </c>
      <c r="F32" s="104">
        <f>D32-E32</f>
        <v>30308.96</v>
      </c>
    </row>
    <row r="33" spans="1:6" ht="35.25" customHeight="1">
      <c r="A33" s="120" t="s">
        <v>278</v>
      </c>
      <c r="B33" s="48"/>
      <c r="C33" s="50" t="s">
        <v>206</v>
      </c>
      <c r="D33" s="52">
        <f>D34+D38</f>
        <v>345000</v>
      </c>
      <c r="E33" s="52">
        <f>E34+E38</f>
        <v>146357.81</v>
      </c>
      <c r="F33" s="52">
        <f>F34+F38</f>
        <v>184642.19</v>
      </c>
    </row>
    <row r="34" spans="1:6" ht="18" customHeight="1">
      <c r="A34" s="115" t="s">
        <v>259</v>
      </c>
      <c r="B34" s="48"/>
      <c r="C34" s="50" t="s">
        <v>207</v>
      </c>
      <c r="D34" s="52">
        <f>D35+D36+D37</f>
        <v>181000</v>
      </c>
      <c r="E34" s="52">
        <f>E35+E36+E37</f>
        <v>78908.14</v>
      </c>
      <c r="F34" s="52">
        <f>F35+F36+F37</f>
        <v>102091.86</v>
      </c>
    </row>
    <row r="35" spans="1:6" s="107" customFormat="1" ht="13.5" customHeight="1">
      <c r="A35" s="143" t="s">
        <v>263</v>
      </c>
      <c r="B35" s="102"/>
      <c r="C35" s="103" t="s">
        <v>326</v>
      </c>
      <c r="D35" s="104">
        <v>80000</v>
      </c>
      <c r="E35" s="104">
        <v>42031.14</v>
      </c>
      <c r="F35" s="104">
        <f>D35-E35</f>
        <v>37968.86</v>
      </c>
    </row>
    <row r="36" spans="1:6" s="107" customFormat="1" ht="22.5" customHeight="1">
      <c r="A36" s="143" t="s">
        <v>264</v>
      </c>
      <c r="B36" s="102"/>
      <c r="C36" s="103" t="s">
        <v>208</v>
      </c>
      <c r="D36" s="104">
        <v>35000</v>
      </c>
      <c r="E36" s="104">
        <v>34850</v>
      </c>
      <c r="F36" s="104">
        <f>D36-E36</f>
        <v>150</v>
      </c>
    </row>
    <row r="37" spans="1:6" s="107" customFormat="1" ht="14.25" customHeight="1">
      <c r="A37" s="143" t="s">
        <v>265</v>
      </c>
      <c r="B37" s="102"/>
      <c r="C37" s="103" t="s">
        <v>209</v>
      </c>
      <c r="D37" s="104">
        <v>66000</v>
      </c>
      <c r="E37" s="104">
        <v>2027</v>
      </c>
      <c r="F37" s="104">
        <f>D37-E37</f>
        <v>63973</v>
      </c>
    </row>
    <row r="38" spans="1:6" ht="17.25" customHeight="1">
      <c r="A38" s="115" t="s">
        <v>269</v>
      </c>
      <c r="B38" s="48"/>
      <c r="C38" s="50" t="s">
        <v>210</v>
      </c>
      <c r="D38" s="52">
        <f>D40+D39</f>
        <v>164000</v>
      </c>
      <c r="E38" s="52">
        <f>E40+E39</f>
        <v>67449.67</v>
      </c>
      <c r="F38" s="52">
        <f>F40</f>
        <v>82550.33</v>
      </c>
    </row>
    <row r="39" spans="1:6" s="107" customFormat="1" ht="24.75" customHeight="1">
      <c r="A39" s="143" t="s">
        <v>345</v>
      </c>
      <c r="B39" s="102"/>
      <c r="C39" s="103" t="s">
        <v>344</v>
      </c>
      <c r="D39" s="104">
        <v>14000</v>
      </c>
      <c r="E39" s="104">
        <v>0</v>
      </c>
      <c r="F39" s="104">
        <f>D39-E39</f>
        <v>14000</v>
      </c>
    </row>
    <row r="40" spans="1:6" s="107" customFormat="1" ht="24.75" customHeight="1">
      <c r="A40" s="143" t="s">
        <v>270</v>
      </c>
      <c r="B40" s="102"/>
      <c r="C40" s="103" t="s">
        <v>211</v>
      </c>
      <c r="D40" s="104">
        <v>150000</v>
      </c>
      <c r="E40" s="104">
        <v>67449.67</v>
      </c>
      <c r="F40" s="104">
        <f>D40-E40</f>
        <v>82550.33</v>
      </c>
    </row>
    <row r="41" spans="1:6" ht="23.25" customHeight="1">
      <c r="A41" s="120" t="s">
        <v>293</v>
      </c>
      <c r="B41" s="48"/>
      <c r="C41" s="50" t="s">
        <v>215</v>
      </c>
      <c r="D41" s="52">
        <f>D42</f>
        <v>15000</v>
      </c>
      <c r="E41" s="52">
        <f>E42</f>
        <v>14208</v>
      </c>
      <c r="F41" s="52">
        <f>F42</f>
        <v>792</v>
      </c>
    </row>
    <row r="42" spans="1:6" s="107" customFormat="1" ht="15" customHeight="1">
      <c r="A42" s="143" t="s">
        <v>268</v>
      </c>
      <c r="B42" s="102"/>
      <c r="C42" s="103" t="s">
        <v>216</v>
      </c>
      <c r="D42" s="104">
        <v>15000</v>
      </c>
      <c r="E42" s="104">
        <v>14208</v>
      </c>
      <c r="F42" s="104">
        <f>D42-E42</f>
        <v>792</v>
      </c>
    </row>
    <row r="43" spans="1:6" s="107" customFormat="1" ht="15" customHeight="1">
      <c r="A43" s="121" t="s">
        <v>299</v>
      </c>
      <c r="B43" s="105"/>
      <c r="C43" s="106" t="s">
        <v>281</v>
      </c>
      <c r="D43" s="94">
        <f aca="true" t="shared" si="4" ref="D43:F44">D44</f>
        <v>200</v>
      </c>
      <c r="E43" s="94">
        <f t="shared" si="4"/>
        <v>0</v>
      </c>
      <c r="F43" s="94">
        <f t="shared" si="4"/>
        <v>200</v>
      </c>
    </row>
    <row r="44" spans="1:6" s="107" customFormat="1" ht="111.75" customHeight="1">
      <c r="A44" s="120" t="s">
        <v>300</v>
      </c>
      <c r="B44" s="105"/>
      <c r="C44" s="106" t="s">
        <v>282</v>
      </c>
      <c r="D44" s="94">
        <f t="shared" si="4"/>
        <v>200</v>
      </c>
      <c r="E44" s="94">
        <f t="shared" si="4"/>
        <v>0</v>
      </c>
      <c r="F44" s="94">
        <f t="shared" si="4"/>
        <v>200</v>
      </c>
    </row>
    <row r="45" spans="1:6" s="107" customFormat="1" ht="318.75" customHeight="1">
      <c r="A45" s="122" t="s">
        <v>301</v>
      </c>
      <c r="B45" s="105"/>
      <c r="C45" s="106" t="s">
        <v>212</v>
      </c>
      <c r="D45" s="94">
        <f aca="true" t="shared" si="5" ref="D45:F47">D46</f>
        <v>200</v>
      </c>
      <c r="E45" s="94">
        <f t="shared" si="5"/>
        <v>0</v>
      </c>
      <c r="F45" s="94">
        <f t="shared" si="5"/>
        <v>200</v>
      </c>
    </row>
    <row r="46" spans="1:6" s="107" customFormat="1" ht="15" customHeight="1">
      <c r="A46" s="120" t="s">
        <v>278</v>
      </c>
      <c r="B46" s="105"/>
      <c r="C46" s="106" t="s">
        <v>260</v>
      </c>
      <c r="D46" s="94">
        <f t="shared" si="5"/>
        <v>200</v>
      </c>
      <c r="E46" s="94">
        <f t="shared" si="5"/>
        <v>0</v>
      </c>
      <c r="F46" s="94">
        <f t="shared" si="5"/>
        <v>200</v>
      </c>
    </row>
    <row r="47" spans="1:6" s="107" customFormat="1" ht="21" customHeight="1">
      <c r="A47" s="115" t="s">
        <v>269</v>
      </c>
      <c r="B47" s="105"/>
      <c r="C47" s="106" t="s">
        <v>213</v>
      </c>
      <c r="D47" s="93">
        <f t="shared" si="5"/>
        <v>200</v>
      </c>
      <c r="E47" s="93">
        <f t="shared" si="5"/>
        <v>0</v>
      </c>
      <c r="F47" s="93">
        <f t="shared" si="5"/>
        <v>200</v>
      </c>
    </row>
    <row r="48" spans="1:6" s="107" customFormat="1" ht="25.5" customHeight="1">
      <c r="A48" s="143" t="s">
        <v>270</v>
      </c>
      <c r="B48" s="102"/>
      <c r="C48" s="103" t="s">
        <v>214</v>
      </c>
      <c r="D48" s="109">
        <v>200</v>
      </c>
      <c r="E48" s="109">
        <v>0</v>
      </c>
      <c r="F48" s="104">
        <f>D48-E48</f>
        <v>200</v>
      </c>
    </row>
    <row r="49" spans="1:6" s="112" customFormat="1" ht="27" customHeight="1">
      <c r="A49" s="120" t="s">
        <v>302</v>
      </c>
      <c r="B49" s="105"/>
      <c r="C49" s="106" t="s">
        <v>217</v>
      </c>
      <c r="D49" s="94">
        <f>D54+D58+D63+D67</f>
        <v>230000</v>
      </c>
      <c r="E49" s="94">
        <f>E51</f>
        <v>0</v>
      </c>
      <c r="F49" s="94">
        <f>F51</f>
        <v>2000</v>
      </c>
    </row>
    <row r="50" spans="1:6" s="112" customFormat="1" ht="15" customHeight="1" hidden="1">
      <c r="A50" s="128"/>
      <c r="B50" s="105"/>
      <c r="C50" s="106"/>
      <c r="D50" s="94">
        <f aca="true" t="shared" si="6" ref="D50:F51">D51</f>
        <v>2000</v>
      </c>
      <c r="E50" s="94">
        <f t="shared" si="6"/>
        <v>0</v>
      </c>
      <c r="F50" s="94">
        <f t="shared" si="6"/>
        <v>2000</v>
      </c>
    </row>
    <row r="51" spans="1:6" s="107" customFormat="1" ht="21.75" customHeight="1">
      <c r="A51" s="120" t="s">
        <v>303</v>
      </c>
      <c r="B51" s="105"/>
      <c r="C51" s="106" t="s">
        <v>218</v>
      </c>
      <c r="D51" s="94">
        <f t="shared" si="6"/>
        <v>2000</v>
      </c>
      <c r="E51" s="94">
        <f t="shared" si="6"/>
        <v>0</v>
      </c>
      <c r="F51" s="94">
        <f t="shared" si="6"/>
        <v>2000</v>
      </c>
    </row>
    <row r="52" spans="1:6" s="107" customFormat="1" ht="0.75" customHeight="1">
      <c r="A52" s="120" t="s">
        <v>358</v>
      </c>
      <c r="B52" s="105"/>
      <c r="C52" s="106" t="s">
        <v>359</v>
      </c>
      <c r="D52" s="94">
        <f>D54</f>
        <v>2000</v>
      </c>
      <c r="E52" s="94">
        <f>E54</f>
        <v>0</v>
      </c>
      <c r="F52" s="94">
        <f>F54</f>
        <v>2000</v>
      </c>
    </row>
    <row r="53" spans="1:6" s="107" customFormat="1" ht="21" customHeight="1">
      <c r="A53" s="120" t="s">
        <v>358</v>
      </c>
      <c r="B53" s="105"/>
      <c r="C53" s="106" t="s">
        <v>359</v>
      </c>
      <c r="D53" s="94">
        <f>D54</f>
        <v>2000</v>
      </c>
      <c r="E53" s="94">
        <f>E54</f>
        <v>0</v>
      </c>
      <c r="F53" s="94">
        <f>F54</f>
        <v>2000</v>
      </c>
    </row>
    <row r="54" spans="1:6" s="107" customFormat="1" ht="15" customHeight="1">
      <c r="A54" s="143" t="s">
        <v>268</v>
      </c>
      <c r="B54" s="102"/>
      <c r="C54" s="103" t="s">
        <v>360</v>
      </c>
      <c r="D54" s="104">
        <v>2000</v>
      </c>
      <c r="E54" s="104">
        <v>0</v>
      </c>
      <c r="F54" s="104">
        <f>D54-E54</f>
        <v>2000</v>
      </c>
    </row>
    <row r="55" spans="1:6" s="107" customFormat="1" ht="49.5" customHeight="1">
      <c r="A55" s="120" t="s">
        <v>361</v>
      </c>
      <c r="B55" s="105"/>
      <c r="C55" s="106" t="s">
        <v>218</v>
      </c>
      <c r="D55" s="94">
        <f>D58</f>
        <v>25000</v>
      </c>
      <c r="E55" s="94">
        <f>E58</f>
        <v>0</v>
      </c>
      <c r="F55" s="94">
        <f>F58</f>
        <v>25000</v>
      </c>
    </row>
    <row r="56" spans="1:6" s="107" customFormat="1" ht="36" customHeight="1">
      <c r="A56" s="120" t="s">
        <v>278</v>
      </c>
      <c r="B56" s="114"/>
      <c r="C56" s="106" t="s">
        <v>369</v>
      </c>
      <c r="D56" s="94">
        <f>D58</f>
        <v>25000</v>
      </c>
      <c r="E56" s="94">
        <f>E58</f>
        <v>0</v>
      </c>
      <c r="F56" s="94">
        <f>F58</f>
        <v>25000</v>
      </c>
    </row>
    <row r="57" spans="1:6" ht="12.75" customHeight="1">
      <c r="A57" s="115" t="s">
        <v>259</v>
      </c>
      <c r="B57" s="48"/>
      <c r="C57" s="50" t="s">
        <v>402</v>
      </c>
      <c r="D57" s="52">
        <f>D58</f>
        <v>25000</v>
      </c>
      <c r="E57" s="52">
        <f>E58</f>
        <v>0</v>
      </c>
      <c r="F57" s="52">
        <f>F58</f>
        <v>25000</v>
      </c>
    </row>
    <row r="58" spans="1:6" s="107" customFormat="1" ht="15" customHeight="1">
      <c r="A58" s="143" t="s">
        <v>265</v>
      </c>
      <c r="B58" s="102"/>
      <c r="C58" s="103" t="s">
        <v>362</v>
      </c>
      <c r="D58" s="104">
        <v>25000</v>
      </c>
      <c r="E58" s="104">
        <v>0</v>
      </c>
      <c r="F58" s="104">
        <f>D58-E58</f>
        <v>25000</v>
      </c>
    </row>
    <row r="59" spans="1:6" s="107" customFormat="1" ht="29.25" customHeight="1">
      <c r="A59" s="120" t="s">
        <v>277</v>
      </c>
      <c r="B59" s="105"/>
      <c r="C59" s="106" t="s">
        <v>364</v>
      </c>
      <c r="D59" s="94">
        <f>D63</f>
        <v>200000</v>
      </c>
      <c r="E59" s="94">
        <f>E63</f>
        <v>24000</v>
      </c>
      <c r="F59" s="94">
        <f>F63</f>
        <v>176000</v>
      </c>
    </row>
    <row r="60" spans="1:6" s="107" customFormat="1" ht="46.5" customHeight="1">
      <c r="A60" s="120" t="s">
        <v>363</v>
      </c>
      <c r="B60" s="114"/>
      <c r="C60" s="106" t="s">
        <v>370</v>
      </c>
      <c r="D60" s="94">
        <f>D63</f>
        <v>200000</v>
      </c>
      <c r="E60" s="94">
        <f>E63</f>
        <v>24000</v>
      </c>
      <c r="F60" s="94">
        <f>F63</f>
        <v>176000</v>
      </c>
    </row>
    <row r="61" spans="1:6" s="107" customFormat="1" ht="36" customHeight="1">
      <c r="A61" s="120" t="s">
        <v>278</v>
      </c>
      <c r="B61" s="114"/>
      <c r="C61" s="106" t="s">
        <v>398</v>
      </c>
      <c r="D61" s="94">
        <v>200000</v>
      </c>
      <c r="E61" s="94">
        <v>24000</v>
      </c>
      <c r="F61" s="94">
        <f>F64</f>
        <v>3000</v>
      </c>
    </row>
    <row r="62" spans="1:6" ht="18" customHeight="1">
      <c r="A62" s="115" t="s">
        <v>259</v>
      </c>
      <c r="B62" s="48"/>
      <c r="C62" s="50" t="s">
        <v>399</v>
      </c>
      <c r="D62" s="52">
        <v>200000</v>
      </c>
      <c r="E62" s="52">
        <f>E63+E64+E65</f>
        <v>24000</v>
      </c>
      <c r="F62" s="52">
        <f>F63+F64+F65</f>
        <v>182000</v>
      </c>
    </row>
    <row r="63" spans="1:6" s="107" customFormat="1" ht="15" customHeight="1">
      <c r="A63" s="143" t="s">
        <v>265</v>
      </c>
      <c r="B63" s="102"/>
      <c r="C63" s="103" t="s">
        <v>365</v>
      </c>
      <c r="D63" s="104">
        <v>200000</v>
      </c>
      <c r="E63" s="104">
        <v>24000</v>
      </c>
      <c r="F63" s="104">
        <f>D63-E63</f>
        <v>176000</v>
      </c>
    </row>
    <row r="64" spans="1:6" s="107" customFormat="1" ht="66" customHeight="1">
      <c r="A64" s="120" t="s">
        <v>367</v>
      </c>
      <c r="B64" s="105"/>
      <c r="C64" s="106" t="s">
        <v>366</v>
      </c>
      <c r="D64" s="94">
        <f>D67</f>
        <v>3000</v>
      </c>
      <c r="E64" s="94">
        <f>E67</f>
        <v>0</v>
      </c>
      <c r="F64" s="94">
        <f>F67</f>
        <v>3000</v>
      </c>
    </row>
    <row r="65" spans="1:6" s="107" customFormat="1" ht="38.25" customHeight="1">
      <c r="A65" s="120" t="s">
        <v>278</v>
      </c>
      <c r="B65" s="114"/>
      <c r="C65" s="106" t="s">
        <v>368</v>
      </c>
      <c r="D65" s="94">
        <f>D67</f>
        <v>3000</v>
      </c>
      <c r="E65" s="94">
        <f>E67</f>
        <v>0</v>
      </c>
      <c r="F65" s="94">
        <f>F67</f>
        <v>3000</v>
      </c>
    </row>
    <row r="66" spans="1:6" ht="18" customHeight="1">
      <c r="A66" s="115" t="s">
        <v>259</v>
      </c>
      <c r="B66" s="48"/>
      <c r="C66" s="50" t="s">
        <v>400</v>
      </c>
      <c r="D66" s="52">
        <v>3000</v>
      </c>
      <c r="E66" s="52">
        <v>0</v>
      </c>
      <c r="F66" s="52">
        <v>3000</v>
      </c>
    </row>
    <row r="67" spans="1:6" s="107" customFormat="1" ht="15" customHeight="1">
      <c r="A67" s="143" t="s">
        <v>265</v>
      </c>
      <c r="B67" s="102"/>
      <c r="C67" s="103" t="s">
        <v>401</v>
      </c>
      <c r="D67" s="104">
        <v>3000</v>
      </c>
      <c r="E67" s="104">
        <v>0</v>
      </c>
      <c r="F67" s="104">
        <f>D67-E67</f>
        <v>3000</v>
      </c>
    </row>
    <row r="68" spans="1:6" s="107" customFormat="1" ht="21.75" customHeight="1">
      <c r="A68" s="131" t="s">
        <v>272</v>
      </c>
      <c r="B68" s="105"/>
      <c r="C68" s="106" t="s">
        <v>219</v>
      </c>
      <c r="D68" s="94">
        <f>D69</f>
        <v>149300</v>
      </c>
      <c r="E68" s="94">
        <f aca="true" t="shared" si="7" ref="D68:F72">E69</f>
        <v>32073.649999999998</v>
      </c>
      <c r="F68" s="94">
        <f t="shared" si="7"/>
        <v>117226.34999999999</v>
      </c>
    </row>
    <row r="69" spans="1:6" s="107" customFormat="1" ht="22.5" customHeight="1">
      <c r="A69" s="120" t="s">
        <v>304</v>
      </c>
      <c r="B69" s="105"/>
      <c r="C69" s="106" t="s">
        <v>220</v>
      </c>
      <c r="D69" s="94">
        <f>D70</f>
        <v>149300</v>
      </c>
      <c r="E69" s="94">
        <f t="shared" si="7"/>
        <v>32073.649999999998</v>
      </c>
      <c r="F69" s="94">
        <f t="shared" si="7"/>
        <v>117226.34999999999</v>
      </c>
    </row>
    <row r="70" spans="1:6" s="107" customFormat="1" ht="22.5" customHeight="1">
      <c r="A70" s="120" t="s">
        <v>305</v>
      </c>
      <c r="B70" s="105"/>
      <c r="C70" s="106" t="s">
        <v>283</v>
      </c>
      <c r="D70" s="94">
        <f>D71</f>
        <v>149300</v>
      </c>
      <c r="E70" s="94">
        <f t="shared" si="7"/>
        <v>32073.649999999998</v>
      </c>
      <c r="F70" s="94">
        <f t="shared" si="7"/>
        <v>117226.34999999999</v>
      </c>
    </row>
    <row r="71" spans="1:6" s="107" customFormat="1" ht="45" customHeight="1">
      <c r="A71" s="120" t="s">
        <v>306</v>
      </c>
      <c r="B71" s="105"/>
      <c r="C71" s="106" t="s">
        <v>221</v>
      </c>
      <c r="D71" s="94">
        <f t="shared" si="7"/>
        <v>149300</v>
      </c>
      <c r="E71" s="94">
        <f t="shared" si="7"/>
        <v>32073.649999999998</v>
      </c>
      <c r="F71" s="94">
        <f t="shared" si="7"/>
        <v>117226.34999999999</v>
      </c>
    </row>
    <row r="72" spans="1:6" s="107" customFormat="1" ht="15" customHeight="1">
      <c r="A72" s="120" t="s">
        <v>290</v>
      </c>
      <c r="B72" s="114"/>
      <c r="C72" s="106" t="s">
        <v>222</v>
      </c>
      <c r="D72" s="94">
        <f t="shared" si="7"/>
        <v>149300</v>
      </c>
      <c r="E72" s="94">
        <f t="shared" si="7"/>
        <v>32073.649999999998</v>
      </c>
      <c r="F72" s="94">
        <f t="shared" si="7"/>
        <v>117226.34999999999</v>
      </c>
    </row>
    <row r="73" spans="1:6" s="107" customFormat="1" ht="22.5" customHeight="1">
      <c r="A73" s="115" t="s">
        <v>253</v>
      </c>
      <c r="B73" s="114"/>
      <c r="C73" s="106" t="s">
        <v>223</v>
      </c>
      <c r="D73" s="94">
        <f>D74+D75</f>
        <v>149300</v>
      </c>
      <c r="E73" s="94">
        <f>E74+E75</f>
        <v>32073.649999999998</v>
      </c>
      <c r="F73" s="94">
        <f>F74+F75</f>
        <v>117226.34999999999</v>
      </c>
    </row>
    <row r="74" spans="1:6" s="107" customFormat="1" ht="15" customHeight="1">
      <c r="A74" s="143" t="s">
        <v>254</v>
      </c>
      <c r="B74" s="110"/>
      <c r="C74" s="103" t="s">
        <v>224</v>
      </c>
      <c r="D74" s="104">
        <v>104200</v>
      </c>
      <c r="E74" s="104">
        <v>23024.6</v>
      </c>
      <c r="F74" s="104">
        <f>D74-E74</f>
        <v>81175.4</v>
      </c>
    </row>
    <row r="75" spans="1:6" s="107" customFormat="1" ht="24" customHeight="1">
      <c r="A75" s="143" t="s">
        <v>256</v>
      </c>
      <c r="B75" s="110"/>
      <c r="C75" s="103" t="s">
        <v>225</v>
      </c>
      <c r="D75" s="104">
        <v>45100</v>
      </c>
      <c r="E75" s="104">
        <v>9049.05</v>
      </c>
      <c r="F75" s="104">
        <f>D75-E75</f>
        <v>36050.95</v>
      </c>
    </row>
    <row r="76" spans="1:6" s="107" customFormat="1" ht="37.5" customHeight="1">
      <c r="A76" s="131" t="s">
        <v>273</v>
      </c>
      <c r="B76" s="114"/>
      <c r="C76" s="106" t="s">
        <v>226</v>
      </c>
      <c r="D76" s="94">
        <f aca="true" t="shared" si="8" ref="D76:F81">D77</f>
        <v>84400</v>
      </c>
      <c r="E76" s="94">
        <f t="shared" si="8"/>
        <v>2700</v>
      </c>
      <c r="F76" s="94">
        <f t="shared" si="8"/>
        <v>81700</v>
      </c>
    </row>
    <row r="77" spans="1:6" s="107" customFormat="1" ht="45" customHeight="1">
      <c r="A77" s="120" t="s">
        <v>307</v>
      </c>
      <c r="B77" s="114"/>
      <c r="C77" s="106" t="s">
        <v>227</v>
      </c>
      <c r="D77" s="94">
        <f>D78</f>
        <v>84400</v>
      </c>
      <c r="E77" s="94">
        <f t="shared" si="8"/>
        <v>2700</v>
      </c>
      <c r="F77" s="94">
        <f t="shared" si="8"/>
        <v>81700</v>
      </c>
    </row>
    <row r="78" spans="1:6" s="107" customFormat="1" ht="25.5" customHeight="1">
      <c r="A78" s="120" t="s">
        <v>277</v>
      </c>
      <c r="B78" s="114"/>
      <c r="C78" s="106" t="s">
        <v>284</v>
      </c>
      <c r="D78" s="94">
        <f>D79</f>
        <v>84400</v>
      </c>
      <c r="E78" s="94">
        <f>E79</f>
        <v>2700</v>
      </c>
      <c r="F78" s="94">
        <f>F79</f>
        <v>81700</v>
      </c>
    </row>
    <row r="79" spans="1:6" s="107" customFormat="1" ht="85.5" customHeight="1">
      <c r="A79" s="120" t="s">
        <v>371</v>
      </c>
      <c r="B79" s="114"/>
      <c r="C79" s="106" t="s">
        <v>228</v>
      </c>
      <c r="D79" s="94">
        <f t="shared" si="8"/>
        <v>84400</v>
      </c>
      <c r="E79" s="94">
        <f t="shared" si="8"/>
        <v>2700</v>
      </c>
      <c r="F79" s="94">
        <f t="shared" si="8"/>
        <v>81700</v>
      </c>
    </row>
    <row r="80" spans="1:6" s="107" customFormat="1" ht="36" customHeight="1">
      <c r="A80" s="120" t="s">
        <v>278</v>
      </c>
      <c r="B80" s="114"/>
      <c r="C80" s="106" t="s">
        <v>230</v>
      </c>
      <c r="D80" s="94">
        <f t="shared" si="8"/>
        <v>84400</v>
      </c>
      <c r="E80" s="94">
        <f t="shared" si="8"/>
        <v>2700</v>
      </c>
      <c r="F80" s="94">
        <f t="shared" si="8"/>
        <v>81700</v>
      </c>
    </row>
    <row r="81" spans="1:6" s="107" customFormat="1" ht="15" customHeight="1">
      <c r="A81" s="115" t="s">
        <v>259</v>
      </c>
      <c r="B81" s="114"/>
      <c r="C81" s="106" t="s">
        <v>229</v>
      </c>
      <c r="D81" s="94">
        <f t="shared" si="8"/>
        <v>84400</v>
      </c>
      <c r="E81" s="94">
        <f t="shared" si="8"/>
        <v>2700</v>
      </c>
      <c r="F81" s="94">
        <f t="shared" si="8"/>
        <v>81700</v>
      </c>
    </row>
    <row r="82" spans="1:6" s="107" customFormat="1" ht="17.25" customHeight="1">
      <c r="A82" s="143" t="s">
        <v>265</v>
      </c>
      <c r="B82" s="110"/>
      <c r="C82" s="103" t="s">
        <v>438</v>
      </c>
      <c r="D82" s="104">
        <v>84400</v>
      </c>
      <c r="E82" s="104">
        <v>2700</v>
      </c>
      <c r="F82" s="104">
        <f>D82-E82</f>
        <v>81700</v>
      </c>
    </row>
    <row r="83" spans="1:6" s="107" customFormat="1" ht="16.5" customHeight="1">
      <c r="A83" s="131" t="s">
        <v>274</v>
      </c>
      <c r="B83" s="105"/>
      <c r="C83" s="106" t="s">
        <v>231</v>
      </c>
      <c r="D83" s="94">
        <f>D84+D95</f>
        <v>384300</v>
      </c>
      <c r="E83" s="94">
        <f>E84</f>
        <v>0</v>
      </c>
      <c r="F83" s="94"/>
    </row>
    <row r="84" spans="1:6" s="107" customFormat="1" ht="24.75" customHeight="1">
      <c r="A84" s="120" t="s">
        <v>308</v>
      </c>
      <c r="B84" s="105"/>
      <c r="C84" s="106" t="s">
        <v>232</v>
      </c>
      <c r="D84" s="94">
        <f>D90</f>
        <v>368200</v>
      </c>
      <c r="E84" s="94">
        <f>E90</f>
        <v>0</v>
      </c>
      <c r="F84" s="94">
        <v>0</v>
      </c>
    </row>
    <row r="85" spans="1:6" s="107" customFormat="1" ht="24.75" customHeight="1">
      <c r="A85" s="120" t="s">
        <v>309</v>
      </c>
      <c r="B85" s="105"/>
      <c r="C85" s="106" t="s">
        <v>285</v>
      </c>
      <c r="D85" s="94">
        <f aca="true" t="shared" si="9" ref="D85:F87">D86</f>
        <v>368200</v>
      </c>
      <c r="E85" s="94">
        <f t="shared" si="9"/>
        <v>0</v>
      </c>
      <c r="F85" s="94" t="str">
        <f t="shared" si="9"/>
        <v>-</v>
      </c>
    </row>
    <row r="86" spans="1:6" s="107" customFormat="1" ht="63.75" customHeight="1">
      <c r="A86" s="120" t="s">
        <v>372</v>
      </c>
      <c r="B86" s="105"/>
      <c r="C86" s="106" t="s">
        <v>310</v>
      </c>
      <c r="D86" s="94">
        <f t="shared" si="9"/>
        <v>368200</v>
      </c>
      <c r="E86" s="94">
        <f t="shared" si="9"/>
        <v>0</v>
      </c>
      <c r="F86" s="94" t="str">
        <f t="shared" si="9"/>
        <v>-</v>
      </c>
    </row>
    <row r="87" spans="1:6" s="107" customFormat="1" ht="71.25" customHeight="1" hidden="1">
      <c r="A87" s="120" t="s">
        <v>311</v>
      </c>
      <c r="B87" s="105"/>
      <c r="C87" s="106" t="s">
        <v>233</v>
      </c>
      <c r="D87" s="94">
        <f t="shared" si="9"/>
        <v>368200</v>
      </c>
      <c r="E87" s="94">
        <f t="shared" si="9"/>
        <v>0</v>
      </c>
      <c r="F87" s="94" t="str">
        <f t="shared" si="9"/>
        <v>-</v>
      </c>
    </row>
    <row r="88" spans="1:6" s="107" customFormat="1" ht="36" customHeight="1">
      <c r="A88" s="120" t="s">
        <v>278</v>
      </c>
      <c r="B88" s="105"/>
      <c r="C88" s="106" t="s">
        <v>234</v>
      </c>
      <c r="D88" s="94">
        <f aca="true" t="shared" si="10" ref="D88:F89">D89</f>
        <v>368200</v>
      </c>
      <c r="E88" s="94">
        <f t="shared" si="10"/>
        <v>0</v>
      </c>
      <c r="F88" s="94" t="str">
        <f t="shared" si="10"/>
        <v>-</v>
      </c>
    </row>
    <row r="89" spans="1:6" s="107" customFormat="1" ht="13.5" customHeight="1">
      <c r="A89" s="115" t="s">
        <v>259</v>
      </c>
      <c r="B89" s="105"/>
      <c r="C89" s="106" t="s">
        <v>235</v>
      </c>
      <c r="D89" s="94">
        <f t="shared" si="10"/>
        <v>368200</v>
      </c>
      <c r="E89" s="94">
        <f t="shared" si="10"/>
        <v>0</v>
      </c>
      <c r="F89" s="94" t="str">
        <f t="shared" si="10"/>
        <v>-</v>
      </c>
    </row>
    <row r="90" spans="1:6" s="107" customFormat="1" ht="23.25" customHeight="1">
      <c r="A90" s="143" t="s">
        <v>264</v>
      </c>
      <c r="B90" s="102"/>
      <c r="C90" s="103" t="s">
        <v>236</v>
      </c>
      <c r="D90" s="104">
        <v>368200</v>
      </c>
      <c r="E90" s="104">
        <v>0</v>
      </c>
      <c r="F90" s="104" t="s">
        <v>317</v>
      </c>
    </row>
    <row r="91" spans="1:6" s="107" customFormat="1" ht="22.5" customHeight="1">
      <c r="A91" s="120" t="s">
        <v>410</v>
      </c>
      <c r="B91" s="105"/>
      <c r="C91" s="106" t="s">
        <v>406</v>
      </c>
      <c r="D91" s="93">
        <f>D95</f>
        <v>16100</v>
      </c>
      <c r="E91" s="93">
        <f>E95</f>
        <v>0</v>
      </c>
      <c r="F91" s="93">
        <f>F95</f>
        <v>16100</v>
      </c>
    </row>
    <row r="92" spans="1:6" s="107" customFormat="1" ht="18" customHeight="1">
      <c r="A92" s="120" t="s">
        <v>299</v>
      </c>
      <c r="B92" s="105"/>
      <c r="C92" s="106" t="s">
        <v>408</v>
      </c>
      <c r="D92" s="93">
        <f>D95</f>
        <v>16100</v>
      </c>
      <c r="E92" s="93">
        <f>E95</f>
        <v>0</v>
      </c>
      <c r="F92" s="93">
        <f>F95</f>
        <v>16100</v>
      </c>
    </row>
    <row r="93" spans="1:6" s="107" customFormat="1" ht="66" customHeight="1">
      <c r="A93" s="115" t="s">
        <v>407</v>
      </c>
      <c r="B93" s="105"/>
      <c r="C93" s="106" t="s">
        <v>409</v>
      </c>
      <c r="D93" s="94">
        <f>D95</f>
        <v>16100</v>
      </c>
      <c r="E93" s="94">
        <f>E95</f>
        <v>0</v>
      </c>
      <c r="F93" s="94">
        <f>F95</f>
        <v>16100</v>
      </c>
    </row>
    <row r="94" spans="1:6" s="107" customFormat="1" ht="15.75" customHeight="1">
      <c r="A94" s="115" t="s">
        <v>67</v>
      </c>
      <c r="B94" s="105"/>
      <c r="C94" s="106" t="s">
        <v>411</v>
      </c>
      <c r="D94" s="94">
        <f>D95</f>
        <v>16100</v>
      </c>
      <c r="E94" s="94">
        <f>E95</f>
        <v>0</v>
      </c>
      <c r="F94" s="94">
        <f>F95</f>
        <v>16100</v>
      </c>
    </row>
    <row r="95" spans="1:6" s="107" customFormat="1" ht="17.25" customHeight="1">
      <c r="A95" s="143" t="s">
        <v>67</v>
      </c>
      <c r="B95" s="102"/>
      <c r="C95" s="103" t="s">
        <v>412</v>
      </c>
      <c r="D95" s="104">
        <v>16100</v>
      </c>
      <c r="E95" s="104">
        <v>0</v>
      </c>
      <c r="F95" s="104">
        <f>D95-E95</f>
        <v>16100</v>
      </c>
    </row>
    <row r="96" spans="1:6" s="107" customFormat="1" ht="25.5" customHeight="1">
      <c r="A96" s="131" t="s">
        <v>275</v>
      </c>
      <c r="B96" s="105"/>
      <c r="C96" s="106" t="s">
        <v>237</v>
      </c>
      <c r="D96" s="93">
        <f>D103+D102</f>
        <v>1482000</v>
      </c>
      <c r="E96" s="93">
        <f>E103</f>
        <v>64444.97</v>
      </c>
      <c r="F96" s="94"/>
    </row>
    <row r="97" spans="1:6" s="107" customFormat="1" ht="15" customHeight="1">
      <c r="A97" s="132" t="s">
        <v>437</v>
      </c>
      <c r="B97" s="105"/>
      <c r="C97" s="106" t="s">
        <v>430</v>
      </c>
      <c r="D97" s="93">
        <f>D102</f>
        <v>1179000</v>
      </c>
      <c r="E97" s="93">
        <v>0</v>
      </c>
      <c r="F97" s="93">
        <f aca="true" t="shared" si="11" ref="E97:F99">F98</f>
        <v>346878.06</v>
      </c>
    </row>
    <row r="98" spans="1:6" s="107" customFormat="1" ht="17.25" customHeight="1">
      <c r="A98" s="120" t="s">
        <v>309</v>
      </c>
      <c r="B98" s="105"/>
      <c r="C98" s="106" t="s">
        <v>431</v>
      </c>
      <c r="D98" s="93">
        <f>D99</f>
        <v>1179000</v>
      </c>
      <c r="E98" s="93">
        <f t="shared" si="11"/>
        <v>0</v>
      </c>
      <c r="F98" s="93">
        <f t="shared" si="11"/>
        <v>346878.06</v>
      </c>
    </row>
    <row r="99" spans="1:6" s="107" customFormat="1" ht="57" customHeight="1">
      <c r="A99" s="120" t="s">
        <v>436</v>
      </c>
      <c r="B99" s="105"/>
      <c r="C99" s="106" t="s">
        <v>432</v>
      </c>
      <c r="D99" s="93">
        <f>D100</f>
        <v>1179000</v>
      </c>
      <c r="E99" s="93">
        <f t="shared" si="11"/>
        <v>0</v>
      </c>
      <c r="F99" s="93">
        <f t="shared" si="11"/>
        <v>346878.06</v>
      </c>
    </row>
    <row r="100" spans="1:6" s="107" customFormat="1" ht="18" customHeight="1">
      <c r="A100" s="120" t="s">
        <v>67</v>
      </c>
      <c r="B100" s="105"/>
      <c r="C100" s="106" t="s">
        <v>433</v>
      </c>
      <c r="D100" s="93">
        <f aca="true" t="shared" si="12" ref="D100:F101">D101</f>
        <v>1179000</v>
      </c>
      <c r="E100" s="93">
        <f t="shared" si="12"/>
        <v>0</v>
      </c>
      <c r="F100" s="93">
        <f t="shared" si="12"/>
        <v>346878.06</v>
      </c>
    </row>
    <row r="101" spans="1:6" s="107" customFormat="1" ht="17.25" customHeight="1">
      <c r="A101" s="115" t="s">
        <v>269</v>
      </c>
      <c r="B101" s="105"/>
      <c r="C101" s="106" t="s">
        <v>434</v>
      </c>
      <c r="D101" s="93">
        <f t="shared" si="12"/>
        <v>1179000</v>
      </c>
      <c r="E101" s="93">
        <f t="shared" si="12"/>
        <v>0</v>
      </c>
      <c r="F101" s="93">
        <f t="shared" si="12"/>
        <v>346878.06</v>
      </c>
    </row>
    <row r="102" spans="1:6" s="107" customFormat="1" ht="24.75" customHeight="1">
      <c r="A102" s="143" t="s">
        <v>345</v>
      </c>
      <c r="B102" s="102"/>
      <c r="C102" s="103" t="s">
        <v>435</v>
      </c>
      <c r="D102" s="109">
        <v>1179000</v>
      </c>
      <c r="E102" s="109">
        <v>0</v>
      </c>
      <c r="F102" s="109">
        <f>F103+F104</f>
        <v>346878.06</v>
      </c>
    </row>
    <row r="103" spans="1:6" s="107" customFormat="1" ht="15" customHeight="1">
      <c r="A103" s="132" t="s">
        <v>312</v>
      </c>
      <c r="B103" s="105"/>
      <c r="C103" s="106" t="s">
        <v>238</v>
      </c>
      <c r="D103" s="93">
        <f>D110+D111+D117+D121+D109+D112+D113</f>
        <v>303000</v>
      </c>
      <c r="E103" s="93">
        <f>E110+E111+E117+E121+E109+E112+E113</f>
        <v>64444.97</v>
      </c>
      <c r="F103" s="93">
        <f aca="true" t="shared" si="13" ref="E103:F105">F104</f>
        <v>173439.03</v>
      </c>
    </row>
    <row r="104" spans="1:6" s="107" customFormat="1" ht="23.25" customHeight="1">
      <c r="A104" s="120" t="s">
        <v>277</v>
      </c>
      <c r="B104" s="105"/>
      <c r="C104" s="106" t="s">
        <v>286</v>
      </c>
      <c r="D104" s="93">
        <f>D105</f>
        <v>238000</v>
      </c>
      <c r="E104" s="93">
        <f t="shared" si="13"/>
        <v>54360.97</v>
      </c>
      <c r="F104" s="93">
        <f t="shared" si="13"/>
        <v>173439.03</v>
      </c>
    </row>
    <row r="105" spans="1:6" s="107" customFormat="1" ht="57" customHeight="1">
      <c r="A105" s="120" t="s">
        <v>373</v>
      </c>
      <c r="B105" s="105"/>
      <c r="C105" s="106" t="s">
        <v>289</v>
      </c>
      <c r="D105" s="93">
        <f>D106</f>
        <v>238000</v>
      </c>
      <c r="E105" s="93">
        <f t="shared" si="13"/>
        <v>54360.97</v>
      </c>
      <c r="F105" s="93">
        <f t="shared" si="13"/>
        <v>173439.03</v>
      </c>
    </row>
    <row r="106" spans="1:6" s="107" customFormat="1" ht="37.5" customHeight="1">
      <c r="A106" s="120" t="s">
        <v>313</v>
      </c>
      <c r="B106" s="105"/>
      <c r="C106" s="106" t="s">
        <v>239</v>
      </c>
      <c r="D106" s="93">
        <f aca="true" t="shared" si="14" ref="D106:F107">D107</f>
        <v>238000</v>
      </c>
      <c r="E106" s="93">
        <f t="shared" si="14"/>
        <v>54360.97</v>
      </c>
      <c r="F106" s="93">
        <f t="shared" si="14"/>
        <v>173439.03</v>
      </c>
    </row>
    <row r="107" spans="1:6" s="107" customFormat="1" ht="37.5" customHeight="1">
      <c r="A107" s="120" t="s">
        <v>278</v>
      </c>
      <c r="B107" s="105"/>
      <c r="C107" s="106" t="s">
        <v>240</v>
      </c>
      <c r="D107" s="93">
        <f t="shared" si="14"/>
        <v>238000</v>
      </c>
      <c r="E107" s="93">
        <f t="shared" si="14"/>
        <v>54360.97</v>
      </c>
      <c r="F107" s="93">
        <f t="shared" si="14"/>
        <v>173439.03</v>
      </c>
    </row>
    <row r="108" spans="1:6" s="107" customFormat="1" ht="15.75" customHeight="1">
      <c r="A108" s="115" t="s">
        <v>259</v>
      </c>
      <c r="B108" s="105"/>
      <c r="C108" s="106" t="s">
        <v>261</v>
      </c>
      <c r="D108" s="93">
        <f>D110+D111+D109+D112+D113</f>
        <v>238000</v>
      </c>
      <c r="E108" s="93">
        <f>E110+E111</f>
        <v>54360.97</v>
      </c>
      <c r="F108" s="93">
        <f>F110+F111</f>
        <v>173439.03</v>
      </c>
    </row>
    <row r="109" spans="1:6" s="107" customFormat="1" ht="13.5" customHeight="1">
      <c r="A109" s="143" t="s">
        <v>397</v>
      </c>
      <c r="B109" s="102"/>
      <c r="C109" s="103" t="s">
        <v>396</v>
      </c>
      <c r="D109" s="104">
        <v>1000</v>
      </c>
      <c r="E109" s="104">
        <v>884</v>
      </c>
      <c r="F109" s="104">
        <f>D109-E109</f>
        <v>116</v>
      </c>
    </row>
    <row r="110" spans="1:6" s="107" customFormat="1" ht="13.5" customHeight="1">
      <c r="A110" s="143" t="s">
        <v>263</v>
      </c>
      <c r="B110" s="102"/>
      <c r="C110" s="103" t="s">
        <v>241</v>
      </c>
      <c r="D110" s="104">
        <v>208000</v>
      </c>
      <c r="E110" s="104">
        <v>54360.97</v>
      </c>
      <c r="F110" s="104">
        <f>D110-E110</f>
        <v>153639.03</v>
      </c>
    </row>
    <row r="111" spans="1:6" s="107" customFormat="1" ht="25.5" customHeight="1">
      <c r="A111" s="143" t="s">
        <v>264</v>
      </c>
      <c r="B111" s="102"/>
      <c r="C111" s="103" t="s">
        <v>242</v>
      </c>
      <c r="D111" s="104">
        <v>19800</v>
      </c>
      <c r="E111" s="104">
        <v>0</v>
      </c>
      <c r="F111" s="104">
        <f>D111-E111</f>
        <v>19800</v>
      </c>
    </row>
    <row r="112" spans="1:6" s="107" customFormat="1" ht="25.5" customHeight="1">
      <c r="A112" s="143" t="s">
        <v>264</v>
      </c>
      <c r="B112" s="102"/>
      <c r="C112" s="103" t="s">
        <v>414</v>
      </c>
      <c r="D112" s="104">
        <v>6200</v>
      </c>
      <c r="E112" s="104">
        <v>6200</v>
      </c>
      <c r="F112" s="104">
        <f>D112-E112</f>
        <v>0</v>
      </c>
    </row>
    <row r="113" spans="1:6" s="107" customFormat="1" ht="25.5" customHeight="1">
      <c r="A113" s="143" t="s">
        <v>264</v>
      </c>
      <c r="B113" s="102"/>
      <c r="C113" s="103" t="s">
        <v>415</v>
      </c>
      <c r="D113" s="104">
        <v>3000</v>
      </c>
      <c r="E113" s="104">
        <v>3000</v>
      </c>
      <c r="F113" s="104">
        <f>D113-E113</f>
        <v>0</v>
      </c>
    </row>
    <row r="114" spans="1:6" s="107" customFormat="1" ht="27.75" customHeight="1">
      <c r="A114" s="120" t="s">
        <v>376</v>
      </c>
      <c r="B114" s="105"/>
      <c r="C114" s="106" t="s">
        <v>375</v>
      </c>
      <c r="D114" s="93">
        <f>D117</f>
        <v>15000</v>
      </c>
      <c r="E114" s="93">
        <f>E117</f>
        <v>0</v>
      </c>
      <c r="F114" s="93">
        <f>F117</f>
        <v>15000</v>
      </c>
    </row>
    <row r="115" spans="1:6" s="107" customFormat="1" ht="37.5" customHeight="1">
      <c r="A115" s="120" t="s">
        <v>278</v>
      </c>
      <c r="B115" s="105"/>
      <c r="C115" s="106" t="s">
        <v>374</v>
      </c>
      <c r="D115" s="93">
        <f>D117</f>
        <v>15000</v>
      </c>
      <c r="E115" s="93">
        <f>E117</f>
        <v>0</v>
      </c>
      <c r="F115" s="93">
        <f>F117</f>
        <v>15000</v>
      </c>
    </row>
    <row r="116" spans="1:6" s="107" customFormat="1" ht="13.5" customHeight="1">
      <c r="A116" s="115" t="s">
        <v>259</v>
      </c>
      <c r="B116" s="105"/>
      <c r="C116" s="106" t="s">
        <v>403</v>
      </c>
      <c r="D116" s="94">
        <f>D117</f>
        <v>15000</v>
      </c>
      <c r="E116" s="94">
        <f>E117</f>
        <v>0</v>
      </c>
      <c r="F116" s="94">
        <f>F117</f>
        <v>15000</v>
      </c>
    </row>
    <row r="117" spans="1:6" s="107" customFormat="1" ht="22.5" customHeight="1">
      <c r="A117" s="143" t="s">
        <v>264</v>
      </c>
      <c r="B117" s="102"/>
      <c r="C117" s="103" t="s">
        <v>340</v>
      </c>
      <c r="D117" s="104">
        <v>15000</v>
      </c>
      <c r="E117" s="104">
        <v>0</v>
      </c>
      <c r="F117" s="104">
        <f>D117-E117</f>
        <v>15000</v>
      </c>
    </row>
    <row r="118" spans="1:6" s="107" customFormat="1" ht="36.75" customHeight="1">
      <c r="A118" s="120" t="s">
        <v>377</v>
      </c>
      <c r="B118" s="105"/>
      <c r="C118" s="106" t="s">
        <v>378</v>
      </c>
      <c r="D118" s="93">
        <f>D121</f>
        <v>50000</v>
      </c>
      <c r="E118" s="93">
        <f>E121</f>
        <v>0</v>
      </c>
      <c r="F118" s="93">
        <f>F121</f>
        <v>50000</v>
      </c>
    </row>
    <row r="119" spans="1:6" s="107" customFormat="1" ht="37.5" customHeight="1">
      <c r="A119" s="120" t="s">
        <v>278</v>
      </c>
      <c r="B119" s="105"/>
      <c r="C119" s="106" t="s">
        <v>379</v>
      </c>
      <c r="D119" s="93">
        <f>D121</f>
        <v>50000</v>
      </c>
      <c r="E119" s="93">
        <f>E121</f>
        <v>0</v>
      </c>
      <c r="F119" s="93">
        <f>F121</f>
        <v>50000</v>
      </c>
    </row>
    <row r="120" spans="1:6" s="107" customFormat="1" ht="13.5" customHeight="1">
      <c r="A120" s="115" t="s">
        <v>259</v>
      </c>
      <c r="B120" s="105"/>
      <c r="C120" s="106" t="s">
        <v>404</v>
      </c>
      <c r="D120" s="94">
        <f>D121</f>
        <v>50000</v>
      </c>
      <c r="E120" s="94">
        <f>E121</f>
        <v>0</v>
      </c>
      <c r="F120" s="94">
        <f>F121</f>
        <v>50000</v>
      </c>
    </row>
    <row r="121" spans="1:6" s="107" customFormat="1" ht="22.5" customHeight="1">
      <c r="A121" s="143" t="s">
        <v>264</v>
      </c>
      <c r="B121" s="102"/>
      <c r="C121" s="103" t="s">
        <v>343</v>
      </c>
      <c r="D121" s="104">
        <v>50000</v>
      </c>
      <c r="E121" s="104">
        <v>0</v>
      </c>
      <c r="F121" s="104">
        <f>D121-E121</f>
        <v>50000</v>
      </c>
    </row>
    <row r="122" spans="1:6" s="107" customFormat="1" ht="35.25" customHeight="1">
      <c r="A122" s="161" t="s">
        <v>381</v>
      </c>
      <c r="B122" s="105"/>
      <c r="C122" s="106" t="s">
        <v>380</v>
      </c>
      <c r="D122" s="93">
        <f aca="true" t="shared" si="15" ref="D122:E125">D123</f>
        <v>15000</v>
      </c>
      <c r="E122" s="93">
        <f t="shared" si="15"/>
        <v>0</v>
      </c>
      <c r="F122" s="93">
        <v>15000</v>
      </c>
    </row>
    <row r="123" spans="1:6" s="107" customFormat="1" ht="25.5" customHeight="1">
      <c r="A123" s="120" t="s">
        <v>382</v>
      </c>
      <c r="B123" s="105"/>
      <c r="C123" s="106" t="s">
        <v>387</v>
      </c>
      <c r="D123" s="93">
        <f t="shared" si="15"/>
        <v>15000</v>
      </c>
      <c r="E123" s="93">
        <f t="shared" si="15"/>
        <v>0</v>
      </c>
      <c r="F123" s="93">
        <v>15000</v>
      </c>
    </row>
    <row r="124" spans="1:6" s="107" customFormat="1" ht="22.5" customHeight="1">
      <c r="A124" s="120" t="s">
        <v>277</v>
      </c>
      <c r="B124" s="105"/>
      <c r="C124" s="106" t="s">
        <v>384</v>
      </c>
      <c r="D124" s="93">
        <f t="shared" si="15"/>
        <v>15000</v>
      </c>
      <c r="E124" s="93">
        <f t="shared" si="15"/>
        <v>0</v>
      </c>
      <c r="F124" s="93">
        <v>15000</v>
      </c>
    </row>
    <row r="125" spans="1:6" s="107" customFormat="1" ht="90.75" customHeight="1">
      <c r="A125" s="115" t="s">
        <v>383</v>
      </c>
      <c r="B125" s="105"/>
      <c r="C125" s="106" t="s">
        <v>385</v>
      </c>
      <c r="D125" s="93">
        <f t="shared" si="15"/>
        <v>15000</v>
      </c>
      <c r="E125" s="93">
        <f t="shared" si="15"/>
        <v>0</v>
      </c>
      <c r="F125" s="93">
        <v>15000</v>
      </c>
    </row>
    <row r="126" spans="1:6" s="107" customFormat="1" ht="37.5" customHeight="1">
      <c r="A126" s="120" t="s">
        <v>278</v>
      </c>
      <c r="B126" s="105"/>
      <c r="C126" s="106" t="s">
        <v>386</v>
      </c>
      <c r="D126" s="93">
        <f>D128</f>
        <v>15000</v>
      </c>
      <c r="E126" s="93">
        <f>E128</f>
        <v>0</v>
      </c>
      <c r="F126" s="93">
        <f>F128</f>
        <v>15000</v>
      </c>
    </row>
    <row r="127" spans="1:6" s="107" customFormat="1" ht="13.5" customHeight="1">
      <c r="A127" s="115" t="s">
        <v>259</v>
      </c>
      <c r="B127" s="105"/>
      <c r="C127" s="106" t="s">
        <v>405</v>
      </c>
      <c r="D127" s="94">
        <f>D128</f>
        <v>15000</v>
      </c>
      <c r="E127" s="94">
        <f>E128</f>
        <v>0</v>
      </c>
      <c r="F127" s="94">
        <f>F128</f>
        <v>15000</v>
      </c>
    </row>
    <row r="128" spans="1:6" s="107" customFormat="1" ht="13.5" customHeight="1">
      <c r="A128" s="143" t="s">
        <v>265</v>
      </c>
      <c r="B128" s="102"/>
      <c r="C128" s="103" t="s">
        <v>388</v>
      </c>
      <c r="D128" s="104">
        <v>15000</v>
      </c>
      <c r="E128" s="104">
        <v>0</v>
      </c>
      <c r="F128" s="104">
        <f>D128-E128</f>
        <v>15000</v>
      </c>
    </row>
    <row r="129" spans="1:6" s="107" customFormat="1" ht="18.75" customHeight="1">
      <c r="A129" s="131" t="s">
        <v>276</v>
      </c>
      <c r="B129" s="105"/>
      <c r="C129" s="106" t="s">
        <v>243</v>
      </c>
      <c r="D129" s="94">
        <f>D130+D147</f>
        <v>3612300</v>
      </c>
      <c r="E129" s="94">
        <f aca="true" t="shared" si="16" ref="D129:F130">E130</f>
        <v>669530.07</v>
      </c>
      <c r="F129" s="94">
        <f t="shared" si="16"/>
        <v>904691.11</v>
      </c>
    </row>
    <row r="130" spans="1:6" s="107" customFormat="1" ht="14.25" customHeight="1">
      <c r="A130" s="120" t="s">
        <v>314</v>
      </c>
      <c r="B130" s="105"/>
      <c r="C130" s="106" t="s">
        <v>244</v>
      </c>
      <c r="D130" s="94">
        <f t="shared" si="16"/>
        <v>3582700</v>
      </c>
      <c r="E130" s="94">
        <f t="shared" si="16"/>
        <v>669530.07</v>
      </c>
      <c r="F130" s="94">
        <f t="shared" si="16"/>
        <v>904691.11</v>
      </c>
    </row>
    <row r="131" spans="1:6" s="107" customFormat="1" ht="24.75" customHeight="1">
      <c r="A131" s="120" t="s">
        <v>277</v>
      </c>
      <c r="B131" s="105"/>
      <c r="C131" s="106" t="s">
        <v>287</v>
      </c>
      <c r="D131" s="94">
        <f>D132</f>
        <v>3582700</v>
      </c>
      <c r="E131" s="94">
        <f>E132</f>
        <v>669530.07</v>
      </c>
      <c r="F131" s="94">
        <v>904691.11</v>
      </c>
    </row>
    <row r="132" spans="1:6" s="107" customFormat="1" ht="50.25" customHeight="1">
      <c r="A132" s="120" t="s">
        <v>339</v>
      </c>
      <c r="B132" s="105"/>
      <c r="C132" s="106" t="s">
        <v>288</v>
      </c>
      <c r="D132" s="94">
        <f>D133+D139</f>
        <v>3582700</v>
      </c>
      <c r="E132" s="94">
        <f>E133+E139</f>
        <v>669530.07</v>
      </c>
      <c r="F132" s="94">
        <f>F133+F139</f>
        <v>2913169.93</v>
      </c>
    </row>
    <row r="133" spans="1:6" s="107" customFormat="1" ht="42.75" customHeight="1">
      <c r="A133" s="120" t="s">
        <v>315</v>
      </c>
      <c r="B133" s="105"/>
      <c r="C133" s="106" t="s">
        <v>245</v>
      </c>
      <c r="D133" s="94">
        <f aca="true" t="shared" si="17" ref="D133:F135">D134</f>
        <v>2538900</v>
      </c>
      <c r="E133" s="94">
        <f t="shared" si="17"/>
        <v>540365.46</v>
      </c>
      <c r="F133" s="94">
        <f t="shared" si="17"/>
        <v>1998534.54</v>
      </c>
    </row>
    <row r="134" spans="1:6" s="107" customFormat="1" ht="85.5" customHeight="1">
      <c r="A134" s="119" t="s">
        <v>294</v>
      </c>
      <c r="B134" s="105"/>
      <c r="C134" s="106" t="s">
        <v>246</v>
      </c>
      <c r="D134" s="94">
        <f t="shared" si="17"/>
        <v>2538900</v>
      </c>
      <c r="E134" s="94">
        <f t="shared" si="17"/>
        <v>540365.46</v>
      </c>
      <c r="F134" s="94">
        <f t="shared" si="17"/>
        <v>1998534.54</v>
      </c>
    </row>
    <row r="135" spans="1:6" s="107" customFormat="1" ht="27.75" customHeight="1">
      <c r="A135" s="115" t="s">
        <v>266</v>
      </c>
      <c r="B135" s="105"/>
      <c r="C135" s="106" t="s">
        <v>247</v>
      </c>
      <c r="D135" s="94">
        <f t="shared" si="17"/>
        <v>2538900</v>
      </c>
      <c r="E135" s="94">
        <f t="shared" si="17"/>
        <v>540365.46</v>
      </c>
      <c r="F135" s="94">
        <f t="shared" si="17"/>
        <v>1998534.54</v>
      </c>
    </row>
    <row r="136" spans="1:6" s="107" customFormat="1" ht="35.25" customHeight="1">
      <c r="A136" s="143" t="s">
        <v>267</v>
      </c>
      <c r="B136" s="102"/>
      <c r="C136" s="103" t="s">
        <v>248</v>
      </c>
      <c r="D136" s="104">
        <v>2538900</v>
      </c>
      <c r="E136" s="104">
        <v>540365.46</v>
      </c>
      <c r="F136" s="104">
        <f>D136-E136</f>
        <v>1998534.54</v>
      </c>
    </row>
    <row r="137" spans="1:6" s="107" customFormat="1" ht="13.5" customHeight="1" hidden="1">
      <c r="A137" s="116"/>
      <c r="B137" s="105"/>
      <c r="C137" s="106" t="s">
        <v>287</v>
      </c>
      <c r="D137" s="94"/>
      <c r="E137" s="94"/>
      <c r="F137" s="94"/>
    </row>
    <row r="138" spans="1:6" s="107" customFormat="1" ht="13.5" customHeight="1" hidden="1">
      <c r="A138" s="116"/>
      <c r="B138" s="105"/>
      <c r="C138" s="106" t="s">
        <v>288</v>
      </c>
      <c r="D138" s="94"/>
      <c r="E138" s="94"/>
      <c r="F138" s="94"/>
    </row>
    <row r="139" spans="1:6" s="107" customFormat="1" ht="39.75" customHeight="1">
      <c r="A139" s="120" t="s">
        <v>316</v>
      </c>
      <c r="B139" s="105"/>
      <c r="C139" s="106" t="s">
        <v>249</v>
      </c>
      <c r="D139" s="94">
        <f aca="true" t="shared" si="18" ref="D139:F141">D140</f>
        <v>1043800</v>
      </c>
      <c r="E139" s="94">
        <f t="shared" si="18"/>
        <v>129164.61</v>
      </c>
      <c r="F139" s="94">
        <f t="shared" si="18"/>
        <v>914635.39</v>
      </c>
    </row>
    <row r="140" spans="1:6" s="107" customFormat="1" ht="88.5" customHeight="1">
      <c r="A140" s="119" t="s">
        <v>294</v>
      </c>
      <c r="B140" s="105"/>
      <c r="C140" s="106" t="s">
        <v>250</v>
      </c>
      <c r="D140" s="94">
        <f t="shared" si="18"/>
        <v>1043800</v>
      </c>
      <c r="E140" s="94">
        <f t="shared" si="18"/>
        <v>129164.61</v>
      </c>
      <c r="F140" s="94">
        <f t="shared" si="18"/>
        <v>914635.39</v>
      </c>
    </row>
    <row r="141" spans="1:6" s="107" customFormat="1" ht="27" customHeight="1">
      <c r="A141" s="115" t="s">
        <v>266</v>
      </c>
      <c r="B141" s="105"/>
      <c r="C141" s="106" t="s">
        <v>251</v>
      </c>
      <c r="D141" s="94">
        <f t="shared" si="18"/>
        <v>1043800</v>
      </c>
      <c r="E141" s="94">
        <f t="shared" si="18"/>
        <v>129164.61</v>
      </c>
      <c r="F141" s="94">
        <f t="shared" si="18"/>
        <v>914635.39</v>
      </c>
    </row>
    <row r="142" spans="1:6" s="107" customFormat="1" ht="34.5" customHeight="1">
      <c r="A142" s="143" t="s">
        <v>267</v>
      </c>
      <c r="B142" s="102"/>
      <c r="C142" s="103" t="s">
        <v>252</v>
      </c>
      <c r="D142" s="104">
        <v>1043800</v>
      </c>
      <c r="E142" s="104">
        <v>129164.61</v>
      </c>
      <c r="F142" s="104">
        <f>D142-E142</f>
        <v>914635.39</v>
      </c>
    </row>
    <row r="143" spans="1:6" s="107" customFormat="1" ht="15" customHeight="1" hidden="1">
      <c r="A143" s="116"/>
      <c r="B143" s="105"/>
      <c r="C143" s="117" t="s">
        <v>287</v>
      </c>
      <c r="D143" s="118" t="e">
        <f>#REF!</f>
        <v>#REF!</v>
      </c>
      <c r="E143" s="118" t="e">
        <f>#REF!</f>
        <v>#REF!</v>
      </c>
      <c r="F143" s="118" t="e">
        <f>#REF!</f>
        <v>#REF!</v>
      </c>
    </row>
    <row r="144" spans="1:6" s="107" customFormat="1" ht="124.5" customHeight="1">
      <c r="A144" s="160" t="s">
        <v>348</v>
      </c>
      <c r="B144" s="105"/>
      <c r="C144" s="106" t="s">
        <v>346</v>
      </c>
      <c r="D144" s="94">
        <f aca="true" t="shared" si="19" ref="D144:F146">D145</f>
        <v>29600</v>
      </c>
      <c r="E144" s="94">
        <f t="shared" si="19"/>
        <v>0</v>
      </c>
      <c r="F144" s="94">
        <f t="shared" si="19"/>
        <v>29600</v>
      </c>
    </row>
    <row r="145" spans="1:6" s="107" customFormat="1" ht="26.25" customHeight="1">
      <c r="A145" s="119" t="s">
        <v>349</v>
      </c>
      <c r="B145" s="105"/>
      <c r="C145" s="106" t="s">
        <v>347</v>
      </c>
      <c r="D145" s="94">
        <f>D146</f>
        <v>29600</v>
      </c>
      <c r="E145" s="94">
        <f>E146</f>
        <v>0</v>
      </c>
      <c r="F145" s="94">
        <f>F146</f>
        <v>29600</v>
      </c>
    </row>
    <row r="146" spans="1:6" s="107" customFormat="1" ht="27" customHeight="1">
      <c r="A146" s="115" t="s">
        <v>266</v>
      </c>
      <c r="B146" s="105"/>
      <c r="C146" s="106" t="s">
        <v>350</v>
      </c>
      <c r="D146" s="94">
        <f t="shared" si="19"/>
        <v>29600</v>
      </c>
      <c r="E146" s="94">
        <f t="shared" si="19"/>
        <v>0</v>
      </c>
      <c r="F146" s="94">
        <f t="shared" si="19"/>
        <v>29600</v>
      </c>
    </row>
    <row r="147" spans="1:6" s="107" customFormat="1" ht="27" customHeight="1">
      <c r="A147" s="115" t="s">
        <v>266</v>
      </c>
      <c r="B147" s="102"/>
      <c r="C147" s="103" t="s">
        <v>350</v>
      </c>
      <c r="D147" s="104">
        <v>29600</v>
      </c>
      <c r="E147" s="104">
        <v>0</v>
      </c>
      <c r="F147" s="104">
        <f>D147-E147</f>
        <v>29600</v>
      </c>
    </row>
    <row r="148" spans="1:6" s="107" customFormat="1" ht="21" customHeight="1">
      <c r="A148" s="162" t="s">
        <v>327</v>
      </c>
      <c r="B148" s="105"/>
      <c r="C148" s="106" t="s">
        <v>328</v>
      </c>
      <c r="D148" s="94">
        <f>D149</f>
        <v>78900</v>
      </c>
      <c r="E148" s="94">
        <f>E149</f>
        <v>29507.31</v>
      </c>
      <c r="F148" s="94">
        <f>F149</f>
        <v>49392.69</v>
      </c>
    </row>
    <row r="149" spans="1:6" ht="15" customHeight="1">
      <c r="A149" s="120" t="s">
        <v>329</v>
      </c>
      <c r="B149" s="48"/>
      <c r="C149" s="106" t="s">
        <v>330</v>
      </c>
      <c r="D149" s="94">
        <f>D151</f>
        <v>78900</v>
      </c>
      <c r="E149" s="94">
        <f>E151</f>
        <v>29507.31</v>
      </c>
      <c r="F149" s="94">
        <f>F151</f>
        <v>49392.69</v>
      </c>
    </row>
    <row r="150" spans="1:6" ht="21" customHeight="1">
      <c r="A150" s="120" t="s">
        <v>331</v>
      </c>
      <c r="B150" s="48"/>
      <c r="C150" s="106" t="s">
        <v>332</v>
      </c>
      <c r="D150" s="94">
        <f aca="true" t="shared" si="20" ref="D150:F152">D151</f>
        <v>78900</v>
      </c>
      <c r="E150" s="94">
        <f t="shared" si="20"/>
        <v>29507.31</v>
      </c>
      <c r="F150" s="94">
        <f t="shared" si="20"/>
        <v>49392.69</v>
      </c>
    </row>
    <row r="151" spans="1:6" ht="53.25" customHeight="1">
      <c r="A151" s="120" t="s">
        <v>333</v>
      </c>
      <c r="B151" s="48"/>
      <c r="C151" s="106" t="s">
        <v>334</v>
      </c>
      <c r="D151" s="94">
        <f t="shared" si="20"/>
        <v>78900</v>
      </c>
      <c r="E151" s="94">
        <f t="shared" si="20"/>
        <v>29507.31</v>
      </c>
      <c r="F151" s="94">
        <f t="shared" si="20"/>
        <v>49392.69</v>
      </c>
    </row>
    <row r="152" spans="1:6" ht="22.5" customHeight="1">
      <c r="A152" s="120" t="s">
        <v>335</v>
      </c>
      <c r="B152" s="48"/>
      <c r="C152" s="106" t="s">
        <v>336</v>
      </c>
      <c r="D152" s="94">
        <f t="shared" si="20"/>
        <v>78900</v>
      </c>
      <c r="E152" s="94">
        <f t="shared" si="20"/>
        <v>29507.31</v>
      </c>
      <c r="F152" s="94">
        <f t="shared" si="20"/>
        <v>49392.69</v>
      </c>
    </row>
    <row r="153" spans="1:6" s="107" customFormat="1" ht="34.5" customHeight="1">
      <c r="A153" s="143" t="s">
        <v>337</v>
      </c>
      <c r="B153" s="102"/>
      <c r="C153" s="103" t="s">
        <v>338</v>
      </c>
      <c r="D153" s="104">
        <v>78900</v>
      </c>
      <c r="E153" s="104">
        <v>29507.31</v>
      </c>
      <c r="F153" s="104">
        <f>D153-E153</f>
        <v>49392.69</v>
      </c>
    </row>
    <row r="154" spans="1:6" s="107" customFormat="1" ht="33" customHeight="1">
      <c r="A154" s="162" t="s">
        <v>389</v>
      </c>
      <c r="B154" s="105"/>
      <c r="C154" s="106" t="s">
        <v>391</v>
      </c>
      <c r="D154" s="94">
        <f>D155</f>
        <v>10000</v>
      </c>
      <c r="E154" s="94">
        <f>E155</f>
        <v>0</v>
      </c>
      <c r="F154" s="94">
        <f>F155</f>
        <v>10000</v>
      </c>
    </row>
    <row r="155" spans="1:6" ht="24.75" customHeight="1">
      <c r="A155" s="120" t="s">
        <v>277</v>
      </c>
      <c r="B155" s="48"/>
      <c r="C155" s="106" t="s">
        <v>393</v>
      </c>
      <c r="D155" s="94">
        <f>D157</f>
        <v>10000</v>
      </c>
      <c r="E155" s="94">
        <f>E157</f>
        <v>0</v>
      </c>
      <c r="F155" s="94">
        <f>F157</f>
        <v>10000</v>
      </c>
    </row>
    <row r="156" spans="1:6" ht="60.75" customHeight="1">
      <c r="A156" s="120" t="s">
        <v>390</v>
      </c>
      <c r="B156" s="48"/>
      <c r="C156" s="106" t="s">
        <v>392</v>
      </c>
      <c r="D156" s="94">
        <f aca="true" t="shared" si="21" ref="D156:F157">D157</f>
        <v>10000</v>
      </c>
      <c r="E156" s="94">
        <f t="shared" si="21"/>
        <v>0</v>
      </c>
      <c r="F156" s="94">
        <f t="shared" si="21"/>
        <v>10000</v>
      </c>
    </row>
    <row r="157" spans="1:6" ht="39.75" customHeight="1">
      <c r="A157" s="120" t="s">
        <v>278</v>
      </c>
      <c r="B157" s="48"/>
      <c r="C157" s="106" t="s">
        <v>394</v>
      </c>
      <c r="D157" s="94">
        <f>D158</f>
        <v>10000</v>
      </c>
      <c r="E157" s="94">
        <f>E158</f>
        <v>0</v>
      </c>
      <c r="F157" s="94">
        <f t="shared" si="21"/>
        <v>10000</v>
      </c>
    </row>
    <row r="158" spans="1:6" ht="15.75" customHeight="1">
      <c r="A158" s="143" t="s">
        <v>268</v>
      </c>
      <c r="B158" s="102"/>
      <c r="C158" s="103" t="s">
        <v>395</v>
      </c>
      <c r="D158" s="104">
        <v>10000</v>
      </c>
      <c r="E158" s="104">
        <v>0</v>
      </c>
      <c r="F158" s="104">
        <f>D158-E158</f>
        <v>10000</v>
      </c>
    </row>
    <row r="159" spans="1:6" s="107" customFormat="1" ht="37.5" customHeight="1">
      <c r="A159" s="131" t="s">
        <v>416</v>
      </c>
      <c r="B159" s="105"/>
      <c r="C159" s="106" t="s">
        <v>417</v>
      </c>
      <c r="D159" s="94">
        <f>D160</f>
        <v>42000</v>
      </c>
      <c r="E159" s="94">
        <f>E160</f>
        <v>41463.4</v>
      </c>
      <c r="F159" s="94">
        <f>F160</f>
        <v>536.5999999999985</v>
      </c>
    </row>
    <row r="160" spans="1:6" ht="24" customHeight="1">
      <c r="A160" s="120" t="s">
        <v>418</v>
      </c>
      <c r="B160" s="48"/>
      <c r="C160" s="106" t="s">
        <v>419</v>
      </c>
      <c r="D160" s="94">
        <f>D162</f>
        <v>42000</v>
      </c>
      <c r="E160" s="94">
        <f>E162</f>
        <v>41463.4</v>
      </c>
      <c r="F160" s="94">
        <f>F162</f>
        <v>536.5999999999985</v>
      </c>
    </row>
    <row r="161" spans="1:6" ht="24.75" customHeight="1">
      <c r="A161" s="120" t="s">
        <v>420</v>
      </c>
      <c r="B161" s="48"/>
      <c r="C161" s="106" t="s">
        <v>421</v>
      </c>
      <c r="D161" s="94">
        <f aca="true" t="shared" si="22" ref="D161:F162">D162</f>
        <v>42000</v>
      </c>
      <c r="E161" s="94">
        <f t="shared" si="22"/>
        <v>41463.4</v>
      </c>
      <c r="F161" s="94">
        <f t="shared" si="22"/>
        <v>536.5999999999985</v>
      </c>
    </row>
    <row r="162" spans="1:6" ht="24.75" customHeight="1">
      <c r="A162" s="120" t="s">
        <v>422</v>
      </c>
      <c r="B162" s="48"/>
      <c r="C162" s="106" t="s">
        <v>423</v>
      </c>
      <c r="D162" s="94">
        <f>D163</f>
        <v>42000</v>
      </c>
      <c r="E162" s="94">
        <f>E163</f>
        <v>41463.4</v>
      </c>
      <c r="F162" s="94">
        <f t="shared" si="22"/>
        <v>536.5999999999985</v>
      </c>
    </row>
    <row r="163" spans="1:6" ht="22.5" customHeight="1">
      <c r="A163" s="170" t="s">
        <v>424</v>
      </c>
      <c r="B163" s="102"/>
      <c r="C163" s="103" t="s">
        <v>425</v>
      </c>
      <c r="D163" s="104">
        <v>42000</v>
      </c>
      <c r="E163" s="104">
        <v>41463.4</v>
      </c>
      <c r="F163" s="104">
        <f>D163-E163</f>
        <v>536.5999999999985</v>
      </c>
    </row>
    <row r="164" spans="1:6" ht="7.5" customHeight="1" thickBot="1">
      <c r="A164" s="129"/>
      <c r="B164" s="26"/>
      <c r="C164" s="7"/>
      <c r="D164" s="141"/>
      <c r="E164" s="141"/>
      <c r="F164" s="141"/>
    </row>
    <row r="165" spans="1:6" ht="23.25" thickBot="1">
      <c r="A165" s="130" t="s">
        <v>18</v>
      </c>
      <c r="B165" s="27">
        <v>450</v>
      </c>
      <c r="C165" s="28" t="s">
        <v>17</v>
      </c>
      <c r="D165" s="98">
        <f>'доходы и источники'!D16-расходы!D7</f>
        <v>0</v>
      </c>
      <c r="E165" s="99">
        <f>'доходы и источники'!E16-расходы!E7</f>
        <v>-16207.55999999959</v>
      </c>
      <c r="F165" s="142" t="s">
        <v>34</v>
      </c>
    </row>
    <row r="168" ht="43.5" customHeight="1"/>
  </sheetData>
  <printOptions/>
  <pageMargins left="0.7874015748031497" right="0.26" top="0.34" bottom="0.5905511811023623" header="0.3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Экономист</cp:lastModifiedBy>
  <cp:lastPrinted>2013-04-29T10:29:12Z</cp:lastPrinted>
  <dcterms:created xsi:type="dcterms:W3CDTF">1999-06-18T11:49:53Z</dcterms:created>
  <dcterms:modified xsi:type="dcterms:W3CDTF">2013-04-29T10:29:18Z</dcterms:modified>
  <cp:category/>
  <cp:version/>
  <cp:contentType/>
  <cp:contentStatus/>
</cp:coreProperties>
</file>