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<sst xmlns="http://schemas.openxmlformats.org/spreadsheetml/2006/main" count="662" uniqueCount="515">
  <si>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</si>
  <si>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</si>
  <si>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</si>
  <si>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</si>
  <si>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</si>
  <si>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</si>
  <si>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</si>
  <si>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</si>
  <si>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</si>
  <si>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</si>
  <si>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</si>
  <si>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</si>
  <si>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</si>
  <si>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</si>
  <si>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</si>
  <si>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</si>
  <si>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</si>
  <si>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</si>
  <si>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</si>
  <si>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</si>
  <si>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</si>
  <si>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</si>
  <si>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</si>
  <si>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</si>
  <si>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</si>
  <si>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</si>
  <si>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</si>
  <si>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</si>
  <si>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</si>
  <si>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</si>
  <si>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</si>
  <si>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</si>
  <si>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</si>
  <si>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</si>
  <si>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</si>
  <si>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</si>
  <si>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</si>
  <si>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</si>
  <si>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</si>
  <si>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</si>
  <si>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</si>
  <si>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</si>
  <si>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</si>
  <si>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</si>
  <si>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</si>
  <si>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</si>
  <si>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</si>
  <si>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</si>
  <si>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</si>
  <si>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</si>
  <si>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</si>
  <si>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</si>
  <si>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</si>
  <si>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</si>
  <si>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</si>
  <si>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</si>
  <si>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</si>
  <si>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</si>
  <si>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</si>
  <si>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</si>
  <si>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</si>
  <si>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</si>
  <si>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</si>
  <si>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</si>
  <si>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</si>
  <si>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</si>
  <si>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</si>
  <si>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</si>
  <si>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</si>
  <si>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</si>
  <si>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</si>
  <si>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</si>
  <si>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</si>
  <si>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</si>
  <si>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</si>
  <si>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</si>
  <si>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</si>
  <si>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</si>
  <si>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</si>
  <si>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</si>
  <si>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</si>
  <si>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</si>
  <si>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</si>
  <si>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</si>
  <si>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</si>
  <si>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</si>
  <si>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</si>
  <si>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</si>
  <si>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</si>
  <si>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</si>
  <si>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</si>
  <si>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</si>
  <si>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</si>
  <si>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</si>
  <si>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</si>
  <si>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</si>
  <si>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</si>
  <si>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</si>
  <si>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</si>
  <si>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</si>
  <si>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</si>
  <si>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</si>
  <si>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</si>
  <si>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</si>
  <si>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</si>
  <si>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</si>
  <si>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</si>
  <si>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</si>
  <si>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</si>
  <si>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</si>
  <si>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</si>
  <si>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</si>
  <si>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</si>
  <si>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</si>
  <si>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</si>
  <si>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</si>
  <si>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</si>
  <si>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</si>
  <si>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</si>
  <si>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</si>
  <si>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</si>
  <si>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</si>
  <si>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</si>
  <si>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</si>
  <si>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</si>
  <si>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</si>
  <si>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</si>
  <si>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</si>
  <si>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</si>
  <si>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</si>
  <si>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</si>
  <si>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</si>
  <si>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</si>
  <si>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</si>
  <si>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</si>
  <si>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</si>
  <si>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</si>
  <si>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</si>
  <si>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</si>
  <si>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</si>
  <si>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</si>
  <si>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</si>
  <si>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</si>
  <si>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</si>
  <si>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</si>
  <si>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</si>
  <si>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</si>
  <si>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</si>
  <si>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</si>
  <si>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</si>
  <si>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</si>
  <si>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</si>
  <si>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</si>
  <si>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</si>
  <si>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</si>
  <si>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</si>
  <si>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</si>
  <si>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</si>
  <si>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</si>
  <si>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</si>
  <si>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</si>
  <si>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</si>
  <si>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</si>
  <si>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</si>
  <si>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</si>
  <si>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</si>
  <si>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</si>
  <si>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</si>
  <si>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</si>
  <si>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</si>
  <si>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</si>
  <si>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</si>
  <si>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</si>
  <si>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</si>
  <si>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</si>
  <si>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</si>
  <si>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</si>
  <si>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</si>
  <si>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</si>
  <si>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</si>
  <si>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</si>
  <si>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</si>
  <si>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</si>
  <si>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</si>
  <si>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</si>
  <si>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</si>
  <si>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</si>
  <si>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</si>
  <si>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</si>
  <si>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</si>
  <si>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</si>
  <si>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</si>
  <si>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</si>
  <si>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</si>
  <si>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</si>
  <si>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</si>
  <si>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</si>
  <si>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</si>
  <si>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</si>
  <si>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</si>
  <si>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</si>
  <si>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</si>
  <si>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</si>
  <si>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</si>
  <si>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</si>
  <si>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</si>
  <si>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</si>
  <si>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</si>
  <si>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</si>
  <si>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</si>
  <si>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</si>
  <si>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</si>
  <si>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</si>
  <si>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</si>
  <si>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</si>
  <si>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</si>
  <si>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</si>
  <si>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</si>
  <si>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</si>
  <si>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</si>
  <si>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</si>
  <si>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</si>
  <si>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</si>
  <si>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</si>
  <si>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</si>
  <si>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</si>
  <si>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</si>
  <si>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</si>
  <si>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</si>
  <si>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</si>
  <si>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</si>
  <si>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</si>
  <si>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</si>
  <si>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</si>
  <si>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</si>
  <si>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</si>
  <si>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</si>
  <si>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</si>
  <si>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</si>
  <si>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</si>
  <si>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</si>
  <si>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</si>
  <si>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</si>
  <si>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</si>
  <si>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</si>
  <si>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</si>
  <si>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</si>
  <si>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</si>
  <si>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</si>
  <si>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</si>
  <si>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</si>
  <si>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</si>
  <si>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</si>
  <si>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</si>
  <si>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</si>
  <si>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</si>
  <si>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</si>
  <si>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</si>
  <si>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</si>
  <si>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</si>
  <si>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</si>
  <si>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</si>
  <si>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</si>
  <si>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</si>
  <si>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</si>
  <si>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</si>
  <si>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</si>
  <si>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</si>
  <si>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</si>
  <si>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</si>
  <si>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</si>
  <si>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</si>
  <si>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951 0503 7950340 244 220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</si>
  <si>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</si>
  <si>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</si>
  <si>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</si>
  <si>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</si>
  <si>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</si>
  <si>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</si>
  <si>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</si>
  <si>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</si>
  <si>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</si>
  <si>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</si>
  <si>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</si>
  <si>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</si>
  <si>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</si>
  <si>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</si>
  <si>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</si>
  <si>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</si>
  <si>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</si>
  <si>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</si>
  <si>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</si>
  <si>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</si>
  <si>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</si>
  <si>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</si>
  <si>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</si>
  <si>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</si>
  <si>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</si>
  <si>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</si>
  <si>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</si>
  <si>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</si>
  <si>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</si>
  <si>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</si>
  <si>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</si>
  <si>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</si>
  <si>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</si>
  <si>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</si>
  <si>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</si>
  <si>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</si>
  <si>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</si>
  <si>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</si>
  <si>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</si>
  <si>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</si>
  <si>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</si>
  <si>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</si>
  <si>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</si>
  <si>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</si>
  <si>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</si>
  <si>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</si>
  <si>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</si>
  <si>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</si>
  <si>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</si>
  <si>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</si>
  <si>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</si>
  <si>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</si>
  <si>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</si>
  <si>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</si>
  <si>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</si>
  <si>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</si>
  <si>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</si>
  <si>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</si>
  <si>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</si>
  <si>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</si>
  <si>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</si>
  <si>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</si>
  <si>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</si>
  <si>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</si>
  <si>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</si>
  <si>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</si>
  <si>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</si>
  <si>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</si>
  <si>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</si>
  <si>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</si>
  <si>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</si>
  <si>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</si>
  <si>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</si>
  <si>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</si>
  <si>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</si>
  <si>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</si>
  <si>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</si>
  <si>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</si>
  <si>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</si>
  <si>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</si>
  <si>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</si>
  <si>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</si>
  <si>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</si>
  <si>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</si>
  <si>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</si>
  <si>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</si>
  <si>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</si>
  <si>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</si>
  <si>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</si>
  <si>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</si>
  <si>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</si>
  <si>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</si>
  <si>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</si>
  <si>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</si>
  <si>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</si>
  <si>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</si>
  <si>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</si>
  <si>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</si>
  <si>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</si>
  <si>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</si>
  <si>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</si>
  <si>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951 0104 8910019 242 000</t>
  </si>
  <si>
    <t>951 0104 8910019 242 220</t>
  </si>
  <si>
    <t>951 0104 8910019 242 221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</si>
  <si>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</si>
  <si>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</si>
  <si>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</si>
  <si>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</si>
  <si>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</si>
  <si>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</si>
  <si>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</si>
  <si>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</si>
  <si>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</si>
  <si>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</si>
  <si>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</si>
  <si>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</si>
  <si>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</si>
  <si>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</si>
  <si>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</si>
  <si>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</si>
  <si>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</si>
  <si>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</si>
  <si>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</si>
  <si>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</si>
  <si>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</si>
  <si>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</si>
  <si>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</si>
  <si>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</si>
  <si>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</si>
  <si>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</si>
  <si>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</si>
  <si>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</si>
  <si>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</si>
  <si>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</si>
  <si>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</si>
  <si>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</si>
  <si>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</si>
  <si>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</si>
  <si>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</si>
  <si>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</si>
  <si>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951 0309 0322168 244 220</t>
  </si>
  <si>
    <t>951 0309 0322168 244 226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</si>
  <si>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</si>
  <si>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951 0409 0710351 240 225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</si>
  <si>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</si>
  <si>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</si>
  <si>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</si>
  <si>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</si>
  <si>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</si>
  <si>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</si>
  <si>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</si>
  <si>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</si>
  <si>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</si>
  <si>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</si>
  <si>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</si>
  <si>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</si>
  <si>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</si>
  <si>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</si>
  <si>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</si>
  <si>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</si>
  <si>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</si>
  <si>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</si>
  <si>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</si>
  <si>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</si>
  <si>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</si>
  <si>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</si>
  <si>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</si>
  <si>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</si>
  <si>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</si>
  <si>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</si>
  <si>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</si>
  <si>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</si>
  <si>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</si>
  <si>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</si>
  <si>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</si>
  <si>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</si>
  <si>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</si>
  <si>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</si>
  <si>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</si>
  <si>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</si>
  <si>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</si>
  <si>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951 0503 7950340 244 226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</si>
  <si>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</si>
  <si>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</si>
  <si>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</si>
  <si>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</si>
  <si>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</si>
  <si>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</si>
  <si>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</si>
  <si>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</si>
  <si>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</si>
  <si>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</si>
  <si>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</si>
  <si>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</si>
  <si>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</si>
  <si>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</si>
  <si>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</si>
  <si>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</si>
  <si>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</si>
  <si>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</si>
  <si>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802  1  16  90050  10  0000  140</t>
  </si>
  <si>
    <t>802  1  16 90050  00  0000  140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</si>
  <si>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</si>
  <si>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</si>
  <si>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</si>
  <si>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</si>
  <si>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</si>
  <si>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</si>
  <si>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</si>
  <si>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</si>
  <si>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</si>
  <si>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</si>
  <si>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</si>
  <si>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</si>
  <si>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</si>
  <si>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</si>
  <si>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</si>
  <si>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</si>
  <si>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</si>
  <si>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</si>
  <si>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</si>
  <si>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</si>
  <si>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</si>
  <si>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951 0502 0127366 810 242</t>
  </si>
  <si>
    <t>951 1301 9999009 730 231</t>
  </si>
  <si>
    <t>01.04.2014</t>
  </si>
  <si>
    <t xml:space="preserve">                                                на  1 апреля 2014  г.</t>
  </si>
  <si>
    <t>01  апреля 2014  г.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</si>
  <si>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</si>
  <si>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</si>
  <si>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</si>
  <si>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</si>
  <si>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</si>
  <si>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</si>
  <si>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</si>
  <si>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</si>
  <si>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</si>
  <si>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А.Г.Старушко</t>
  </si>
  <si>
    <t>951 0104 8910019 850 000</t>
  </si>
  <si>
    <t>951 0104 9997239 244 340</t>
  </si>
  <si>
    <t>951 0104 9997239 244 300</t>
  </si>
  <si>
    <t>951 0113 9992102 244 000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</si>
</sst>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34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343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297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11</v>
      </c>
      <c r="C5" s="171" t="s">
        <v>298</v>
      </c>
      <c r="D5" s="172" t="s">
        <v>31</v>
      </c>
      <c r="E5" s="171"/>
      <c r="F5" s="171" t="s">
        <v>17</v>
      </c>
    </row>
    <row r="6" spans="1:6" ht="12.75">
      <c r="A6" s="171" t="s">
        <v>9</v>
      </c>
      <c r="B6" s="171" t="s">
        <v>12</v>
      </c>
      <c r="C6" s="171" t="s">
        <v>299</v>
      </c>
      <c r="D6" s="172" t="s">
        <v>30</v>
      </c>
      <c r="E6" s="172" t="s">
        <v>22</v>
      </c>
      <c r="F6" s="172" t="s">
        <v>7</v>
      </c>
    </row>
    <row r="7" spans="1:6" ht="12.75">
      <c r="A7" s="170"/>
      <c r="B7" s="171" t="s">
        <v>13</v>
      </c>
      <c r="C7" s="171" t="s">
        <v>300</v>
      </c>
      <c r="D7" s="172" t="s">
        <v>7</v>
      </c>
      <c r="E7" s="171"/>
      <c r="F7" s="171"/>
    </row>
    <row r="8" spans="1:6" ht="12.75">
      <c r="A8" s="171"/>
      <c r="B8" s="171"/>
      <c r="C8" s="171" t="s">
        <v>33</v>
      </c>
      <c r="D8" s="172"/>
      <c r="E8" s="172"/>
      <c r="F8" s="172"/>
    </row>
    <row r="9" spans="1:6" ht="12.75">
      <c r="A9" s="171"/>
      <c r="B9" s="171"/>
      <c r="C9" s="171" t="s">
        <v>34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5</v>
      </c>
      <c r="E10" s="172" t="s">
        <v>24</v>
      </c>
      <c r="F10" s="172" t="s">
        <v>25</v>
      </c>
    </row>
    <row r="11" spans="1:6" ht="25.5" customHeight="1">
      <c r="A11" s="36" t="s">
        <v>301</v>
      </c>
      <c r="B11" s="55" t="s">
        <v>302</v>
      </c>
      <c r="C11" s="55" t="s">
        <v>303</v>
      </c>
      <c r="D11" s="53">
        <f>D12+D18</f>
        <v>43600</v>
      </c>
      <c r="E11" s="53">
        <f>E12+E18</f>
        <v>-744811.0600000005</v>
      </c>
      <c r="F11" s="53"/>
    </row>
    <row r="12" spans="1:6" ht="2.25" customHeight="1">
      <c r="A12" s="36" t="s">
        <v>304</v>
      </c>
      <c r="B12" s="55" t="s">
        <v>305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306</v>
      </c>
      <c r="B13" s="55"/>
      <c r="C13" s="55" t="s">
        <v>307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308</v>
      </c>
      <c r="B14" s="55"/>
      <c r="C14" s="55" t="s">
        <v>309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310</v>
      </c>
      <c r="B15" s="55"/>
      <c r="C15" s="55" t="s">
        <v>311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312</v>
      </c>
      <c r="B16" s="55"/>
      <c r="C16" s="55" t="s">
        <v>313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314</v>
      </c>
      <c r="B17" s="55"/>
      <c r="C17" s="55" t="s">
        <v>315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316</v>
      </c>
      <c r="B18" s="55" t="s">
        <v>317</v>
      </c>
      <c r="C18" s="55" t="s">
        <v>318</v>
      </c>
      <c r="D18" s="53">
        <f>D19+D23</f>
        <v>43600</v>
      </c>
      <c r="E18" s="53">
        <f>E19+E23</f>
        <v>-744811.0600000005</v>
      </c>
      <c r="F18" s="39"/>
    </row>
    <row r="19" spans="1:6" ht="25.5" customHeight="1">
      <c r="A19" s="36" t="s">
        <v>319</v>
      </c>
      <c r="B19" s="55" t="s">
        <v>320</v>
      </c>
      <c r="C19" s="55" t="s">
        <v>321</v>
      </c>
      <c r="D19" s="53">
        <f aca="true" t="shared" si="0" ref="D19:E21">D20</f>
        <v>-16427500</v>
      </c>
      <c r="E19" s="53">
        <f t="shared" si="0"/>
        <v>-6886330.12</v>
      </c>
      <c r="F19" s="39" t="s">
        <v>28</v>
      </c>
    </row>
    <row r="20" spans="1:6" ht="24" customHeight="1">
      <c r="A20" s="36" t="s">
        <v>322</v>
      </c>
      <c r="B20" s="37" t="s">
        <v>320</v>
      </c>
      <c r="C20" s="55" t="s">
        <v>323</v>
      </c>
      <c r="D20" s="53">
        <f t="shared" si="0"/>
        <v>-16427500</v>
      </c>
      <c r="E20" s="53">
        <f t="shared" si="0"/>
        <v>-6886330.12</v>
      </c>
      <c r="F20" s="39" t="s">
        <v>28</v>
      </c>
    </row>
    <row r="21" spans="1:6" ht="27.75" customHeight="1">
      <c r="A21" s="36" t="s">
        <v>324</v>
      </c>
      <c r="B21" s="37" t="s">
        <v>320</v>
      </c>
      <c r="C21" s="55" t="s">
        <v>325</v>
      </c>
      <c r="D21" s="53">
        <f t="shared" si="0"/>
        <v>-16427500</v>
      </c>
      <c r="E21" s="53">
        <f t="shared" si="0"/>
        <v>-6886330.12</v>
      </c>
      <c r="F21" s="39" t="s">
        <v>28</v>
      </c>
    </row>
    <row r="22" spans="1:6" ht="34.5" customHeight="1">
      <c r="A22" s="36" t="s">
        <v>326</v>
      </c>
      <c r="B22" s="37" t="s">
        <v>320</v>
      </c>
      <c r="C22" s="55" t="s">
        <v>327</v>
      </c>
      <c r="D22" s="53">
        <f>-'доходы '!D16</f>
        <v>-16427500</v>
      </c>
      <c r="E22" s="53">
        <v>-6886330.12</v>
      </c>
      <c r="F22" s="39" t="s">
        <v>28</v>
      </c>
    </row>
    <row r="23" spans="1:6" ht="23.25" customHeight="1">
      <c r="A23" s="36" t="s">
        <v>328</v>
      </c>
      <c r="B23" s="37" t="s">
        <v>329</v>
      </c>
      <c r="C23" s="55" t="s">
        <v>330</v>
      </c>
      <c r="D23" s="53">
        <f aca="true" t="shared" si="1" ref="D23:E25">D24</f>
        <v>16471100</v>
      </c>
      <c r="E23" s="53">
        <f t="shared" si="1"/>
        <v>6141519.06</v>
      </c>
      <c r="F23" s="39" t="s">
        <v>28</v>
      </c>
    </row>
    <row r="24" spans="1:6" ht="24.75" customHeight="1">
      <c r="A24" s="36" t="s">
        <v>331</v>
      </c>
      <c r="B24" s="37" t="s">
        <v>329</v>
      </c>
      <c r="C24" s="55" t="s">
        <v>332</v>
      </c>
      <c r="D24" s="53">
        <f t="shared" si="1"/>
        <v>16471100</v>
      </c>
      <c r="E24" s="53">
        <f t="shared" si="1"/>
        <v>6141519.06</v>
      </c>
      <c r="F24" s="39" t="s">
        <v>28</v>
      </c>
    </row>
    <row r="25" spans="1:6" ht="23.25" customHeight="1">
      <c r="A25" s="36" t="s">
        <v>333</v>
      </c>
      <c r="B25" s="37" t="s">
        <v>329</v>
      </c>
      <c r="C25" s="55" t="s">
        <v>334</v>
      </c>
      <c r="D25" s="53">
        <f t="shared" si="1"/>
        <v>16471100</v>
      </c>
      <c r="E25" s="53">
        <f t="shared" si="1"/>
        <v>6141519.06</v>
      </c>
      <c r="F25" s="39" t="s">
        <v>28</v>
      </c>
    </row>
    <row r="26" spans="1:6" ht="32.25" customHeight="1">
      <c r="A26" s="36" t="s">
        <v>335</v>
      </c>
      <c r="B26" s="37" t="s">
        <v>329</v>
      </c>
      <c r="C26" s="55" t="s">
        <v>336</v>
      </c>
      <c r="D26" s="53">
        <f>расходы!D7</f>
        <v>16471100</v>
      </c>
      <c r="E26" s="53">
        <v>6141519.06</v>
      </c>
      <c r="F26" s="39" t="s">
        <v>28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337</v>
      </c>
    </row>
    <row r="32" ht="12.75">
      <c r="A32" t="s">
        <v>338</v>
      </c>
    </row>
    <row r="33" ht="12.75">
      <c r="A33" t="s">
        <v>339</v>
      </c>
    </row>
    <row r="34" ht="12.75">
      <c r="A34" t="s">
        <v>340</v>
      </c>
    </row>
    <row r="35" spans="1:3" ht="12.75">
      <c r="A35" t="s">
        <v>341</v>
      </c>
      <c r="C35" t="s">
        <v>510</v>
      </c>
    </row>
    <row r="36" ht="12.75">
      <c r="A36" t="s">
        <v>342</v>
      </c>
    </row>
    <row r="38" ht="12.75">
      <c r="A38" t="s">
        <v>500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81">
      <selection activeCell="D93" sqref="D9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39</v>
      </c>
      <c r="B2" s="45"/>
      <c r="C2" s="45"/>
      <c r="D2" s="45"/>
      <c r="E2" s="45"/>
      <c r="F2" s="23" t="s">
        <v>8</v>
      </c>
    </row>
    <row r="3" spans="4:6" ht="13.5" customHeight="1">
      <c r="D3" s="10" t="s">
        <v>38</v>
      </c>
      <c r="E3" s="9"/>
      <c r="F3" s="24" t="s">
        <v>16</v>
      </c>
    </row>
    <row r="4" spans="1:6" ht="12.75" customHeight="1">
      <c r="A4" s="10" t="s">
        <v>499</v>
      </c>
      <c r="B4" s="10"/>
      <c r="C4" s="10"/>
      <c r="D4" s="10"/>
      <c r="E4" s="10" t="s">
        <v>21</v>
      </c>
      <c r="F4" s="25" t="s">
        <v>498</v>
      </c>
    </row>
    <row r="5" spans="1:6" ht="15.75" customHeight="1">
      <c r="A5" s="9" t="s">
        <v>37</v>
      </c>
      <c r="E5" s="1" t="s">
        <v>19</v>
      </c>
      <c r="F5" s="26" t="s">
        <v>41</v>
      </c>
    </row>
    <row r="6" spans="1:6" ht="12" customHeight="1">
      <c r="A6" s="9" t="s">
        <v>230</v>
      </c>
      <c r="E6" s="1" t="s">
        <v>32</v>
      </c>
      <c r="F6" s="25" t="s">
        <v>42</v>
      </c>
    </row>
    <row r="7" spans="1:6" ht="24.75" customHeight="1">
      <c r="A7" s="27" t="s">
        <v>43</v>
      </c>
      <c r="B7" s="201" t="s">
        <v>231</v>
      </c>
      <c r="C7" s="201"/>
      <c r="D7" s="201"/>
      <c r="E7" s="1" t="s">
        <v>20</v>
      </c>
      <c r="F7" s="25" t="s">
        <v>296</v>
      </c>
    </row>
    <row r="8" spans="1:6" ht="13.5" customHeight="1">
      <c r="A8" s="28" t="s">
        <v>26</v>
      </c>
      <c r="F8" s="29"/>
    </row>
    <row r="9" spans="1:6" ht="13.5" customHeight="1" thickBot="1">
      <c r="A9" s="9" t="s">
        <v>4</v>
      </c>
      <c r="F9" s="30" t="s">
        <v>3</v>
      </c>
    </row>
    <row r="10" spans="2:6" ht="13.5" customHeight="1">
      <c r="B10" s="46"/>
      <c r="C10" s="46" t="s">
        <v>27</v>
      </c>
      <c r="F10" s="31"/>
    </row>
    <row r="11" spans="1:6" ht="5.25" customHeight="1">
      <c r="A11" s="47"/>
      <c r="B11" s="47"/>
      <c r="C11" s="48"/>
      <c r="D11" s="49"/>
      <c r="E11" s="49" t="s">
        <v>40</v>
      </c>
      <c r="F11" s="50"/>
    </row>
    <row r="12" spans="1:6" ht="13.5" customHeight="1">
      <c r="A12" s="32"/>
      <c r="B12" s="14" t="s">
        <v>11</v>
      </c>
      <c r="C12" s="2" t="s">
        <v>36</v>
      </c>
      <c r="D12" s="3" t="s">
        <v>29</v>
      </c>
      <c r="E12" s="41"/>
      <c r="F12" s="33" t="s">
        <v>17</v>
      </c>
    </row>
    <row r="13" spans="1:6" ht="9.75" customHeight="1">
      <c r="A13" s="14" t="s">
        <v>9</v>
      </c>
      <c r="B13" s="14" t="s">
        <v>12</v>
      </c>
      <c r="C13" s="2" t="s">
        <v>33</v>
      </c>
      <c r="D13" s="3" t="s">
        <v>30</v>
      </c>
      <c r="E13" s="3" t="s">
        <v>22</v>
      </c>
      <c r="F13" s="34" t="s">
        <v>7</v>
      </c>
    </row>
    <row r="14" spans="1:6" ht="9.75" customHeight="1">
      <c r="A14" s="32"/>
      <c r="B14" s="14" t="s">
        <v>13</v>
      </c>
      <c r="C14" s="2" t="s">
        <v>34</v>
      </c>
      <c r="D14" s="3" t="s">
        <v>7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5</v>
      </c>
      <c r="E15" s="4" t="s">
        <v>24</v>
      </c>
      <c r="F15" s="43" t="s">
        <v>25</v>
      </c>
    </row>
    <row r="16" spans="1:6" s="19" customFormat="1" ht="15.75" customHeight="1">
      <c r="A16" s="106" t="s">
        <v>66</v>
      </c>
      <c r="B16" s="107">
        <v>10</v>
      </c>
      <c r="C16" s="108" t="s">
        <v>67</v>
      </c>
      <c r="D16" s="109">
        <f>D17+D80</f>
        <v>16427500</v>
      </c>
      <c r="E16" s="109">
        <f>E17+E80</f>
        <v>6814963.54</v>
      </c>
      <c r="F16" s="110">
        <f aca="true" t="shared" si="0" ref="F16:F36">D16-E16</f>
        <v>9612536.46</v>
      </c>
    </row>
    <row r="17" spans="1:6" ht="27.75" customHeight="1">
      <c r="A17" s="111" t="s">
        <v>68</v>
      </c>
      <c r="B17" s="112">
        <v>10</v>
      </c>
      <c r="C17" s="113" t="s">
        <v>69</v>
      </c>
      <c r="D17" s="114">
        <f>D18+D29+D40+D48+D55+D65+D74+D23</f>
        <v>9106000</v>
      </c>
      <c r="E17" s="114">
        <f>E18+E29+E40+E48+E55+E65+E77+E74+E23+E62</f>
        <v>1315934.5399999998</v>
      </c>
      <c r="F17" s="115">
        <f t="shared" si="0"/>
        <v>7790065.46</v>
      </c>
    </row>
    <row r="18" spans="1:6" ht="20.25" customHeight="1">
      <c r="A18" s="103" t="s">
        <v>70</v>
      </c>
      <c r="B18" s="104">
        <v>10</v>
      </c>
      <c r="C18" s="105" t="s">
        <v>144</v>
      </c>
      <c r="D18" s="72">
        <f>D19+D22</f>
        <v>955200</v>
      </c>
      <c r="E18" s="72">
        <f>E19</f>
        <v>123202.33</v>
      </c>
      <c r="F18" s="67">
        <f t="shared" si="0"/>
        <v>831997.67</v>
      </c>
    </row>
    <row r="19" spans="1:6" s="19" customFormat="1" ht="15.75" customHeight="1">
      <c r="A19" s="51" t="s">
        <v>44</v>
      </c>
      <c r="B19" s="52">
        <v>10</v>
      </c>
      <c r="C19" s="56" t="s">
        <v>98</v>
      </c>
      <c r="D19" s="53">
        <f>D20</f>
        <v>955200</v>
      </c>
      <c r="E19" s="53">
        <f>E20+E22</f>
        <v>123202.33</v>
      </c>
      <c r="F19" s="40">
        <f t="shared" si="0"/>
        <v>831997.67</v>
      </c>
    </row>
    <row r="20" spans="1:6" ht="108" customHeight="1">
      <c r="A20" s="51" t="s">
        <v>71</v>
      </c>
      <c r="B20" s="52">
        <v>10</v>
      </c>
      <c r="C20" s="56" t="s">
        <v>99</v>
      </c>
      <c r="D20" s="53">
        <v>955200</v>
      </c>
      <c r="E20" s="53">
        <v>123199.53</v>
      </c>
      <c r="F20" s="40">
        <f t="shared" si="0"/>
        <v>832000.47</v>
      </c>
    </row>
    <row r="21" spans="1:6" ht="2.25" customHeight="1">
      <c r="A21" s="51" t="s">
        <v>72</v>
      </c>
      <c r="B21" s="52">
        <v>10</v>
      </c>
      <c r="C21" s="56" t="s">
        <v>100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73</v>
      </c>
      <c r="B22" s="52">
        <v>10</v>
      </c>
      <c r="C22" s="56" t="s">
        <v>101</v>
      </c>
      <c r="D22" s="53">
        <v>0</v>
      </c>
      <c r="E22" s="53">
        <v>2.8</v>
      </c>
      <c r="F22" s="40">
        <f t="shared" si="0"/>
        <v>-2.8</v>
      </c>
    </row>
    <row r="23" spans="1:6" ht="46.5" customHeight="1">
      <c r="A23" s="194" t="s">
        <v>475</v>
      </c>
      <c r="B23" s="195">
        <v>10</v>
      </c>
      <c r="C23" s="196" t="s">
        <v>476</v>
      </c>
      <c r="D23" s="197">
        <f>D24</f>
        <v>2546200</v>
      </c>
      <c r="E23" s="197">
        <f>E24</f>
        <v>489272.48</v>
      </c>
      <c r="F23" s="198">
        <f>F24</f>
        <v>2056927.52</v>
      </c>
    </row>
    <row r="24" spans="1:6" ht="36.75" customHeight="1">
      <c r="A24" s="51" t="s">
        <v>477</v>
      </c>
      <c r="B24" s="52"/>
      <c r="C24" s="56" t="s">
        <v>486</v>
      </c>
      <c r="D24" s="53">
        <f>D25+D26+D27+D28</f>
        <v>2546200</v>
      </c>
      <c r="E24" s="53">
        <f>E25+E26+E27+E28</f>
        <v>489272.48</v>
      </c>
      <c r="F24" s="53">
        <f>F25+F26+F27+F28</f>
        <v>2056927.52</v>
      </c>
    </row>
    <row r="25" spans="1:6" ht="90.75" customHeight="1">
      <c r="A25" s="51" t="s">
        <v>478</v>
      </c>
      <c r="B25" s="52"/>
      <c r="C25" s="56" t="s">
        <v>485</v>
      </c>
      <c r="D25" s="53">
        <v>896200</v>
      </c>
      <c r="E25" s="53">
        <v>193621.95</v>
      </c>
      <c r="F25" s="40">
        <f>D25-E25</f>
        <v>702578.05</v>
      </c>
    </row>
    <row r="26" spans="1:6" ht="111" customHeight="1">
      <c r="A26" s="51" t="s">
        <v>479</v>
      </c>
      <c r="B26" s="52"/>
      <c r="C26" s="56" t="s">
        <v>484</v>
      </c>
      <c r="D26" s="53">
        <v>20400</v>
      </c>
      <c r="E26" s="53">
        <v>3077.5</v>
      </c>
      <c r="F26" s="40">
        <f>D26-E26</f>
        <v>17322.5</v>
      </c>
    </row>
    <row r="27" spans="1:6" ht="93.75" customHeight="1">
      <c r="A27" s="51" t="s">
        <v>480</v>
      </c>
      <c r="B27" s="52"/>
      <c r="C27" s="56" t="s">
        <v>483</v>
      </c>
      <c r="D27" s="53">
        <v>1558300</v>
      </c>
      <c r="E27" s="53">
        <v>292564.66</v>
      </c>
      <c r="F27" s="40">
        <f>D27-E27</f>
        <v>1265735.34</v>
      </c>
    </row>
    <row r="28" spans="1:6" ht="89.25" customHeight="1">
      <c r="A28" s="51" t="s">
        <v>481</v>
      </c>
      <c r="B28" s="52"/>
      <c r="C28" s="56" t="s">
        <v>482</v>
      </c>
      <c r="D28" s="53">
        <v>71300</v>
      </c>
      <c r="E28" s="53">
        <v>8.37</v>
      </c>
      <c r="F28" s="40">
        <f>D28-E28</f>
        <v>71291.63</v>
      </c>
    </row>
    <row r="29" spans="1:6" ht="20.25" customHeight="1">
      <c r="A29" s="103" t="s">
        <v>74</v>
      </c>
      <c r="B29" s="104">
        <v>10</v>
      </c>
      <c r="C29" s="105" t="s">
        <v>145</v>
      </c>
      <c r="D29" s="72">
        <f>D30</f>
        <v>451400</v>
      </c>
      <c r="E29" s="72">
        <f>E30</f>
        <v>125840.77</v>
      </c>
      <c r="F29" s="67">
        <f t="shared" si="0"/>
        <v>325559.23</v>
      </c>
    </row>
    <row r="30" spans="1:6" s="42" customFormat="1" ht="48" customHeight="1">
      <c r="A30" s="51" t="s">
        <v>45</v>
      </c>
      <c r="B30" s="52">
        <v>10</v>
      </c>
      <c r="C30" s="56" t="s">
        <v>102</v>
      </c>
      <c r="D30" s="53">
        <f>D31+D37+D34+D36</f>
        <v>451400</v>
      </c>
      <c r="E30" s="53">
        <f>E31+E33+E34+E36+E37</f>
        <v>125840.77</v>
      </c>
      <c r="F30" s="40">
        <f t="shared" si="0"/>
        <v>325559.23</v>
      </c>
    </row>
    <row r="31" spans="1:6" s="19" customFormat="1" ht="51.75" customHeight="1">
      <c r="A31" s="51" t="s">
        <v>75</v>
      </c>
      <c r="B31" s="52">
        <v>10</v>
      </c>
      <c r="C31" s="56" t="s">
        <v>103</v>
      </c>
      <c r="D31" s="53">
        <f>D32</f>
        <v>177400</v>
      </c>
      <c r="E31" s="53">
        <f>E32</f>
        <v>90319.16</v>
      </c>
      <c r="F31" s="40">
        <f t="shared" si="0"/>
        <v>87080.84</v>
      </c>
    </row>
    <row r="32" spans="1:6" ht="52.5" customHeight="1">
      <c r="A32" s="51" t="s">
        <v>75</v>
      </c>
      <c r="B32" s="52">
        <v>10</v>
      </c>
      <c r="C32" s="56" t="s">
        <v>104</v>
      </c>
      <c r="D32" s="53">
        <v>177400</v>
      </c>
      <c r="E32" s="53">
        <v>90319.16</v>
      </c>
      <c r="F32" s="40">
        <f t="shared" si="0"/>
        <v>87080.84</v>
      </c>
    </row>
    <row r="33" spans="1:6" ht="54" customHeight="1">
      <c r="A33" s="51" t="s">
        <v>65</v>
      </c>
      <c r="B33" s="52">
        <v>10</v>
      </c>
      <c r="C33" s="56" t="s">
        <v>289</v>
      </c>
      <c r="D33" s="53">
        <v>0</v>
      </c>
      <c r="E33" s="53">
        <v>25.78</v>
      </c>
      <c r="F33" s="40">
        <f t="shared" si="0"/>
        <v>-25.78</v>
      </c>
    </row>
    <row r="34" spans="1:6" ht="69" customHeight="1">
      <c r="A34" s="51" t="s">
        <v>76</v>
      </c>
      <c r="B34" s="52">
        <v>10</v>
      </c>
      <c r="C34" s="56" t="s">
        <v>105</v>
      </c>
      <c r="D34" s="53">
        <f>D35</f>
        <v>100000</v>
      </c>
      <c r="E34" s="53">
        <f>E35</f>
        <v>-293.4</v>
      </c>
      <c r="F34" s="40">
        <f t="shared" si="0"/>
        <v>100293.4</v>
      </c>
    </row>
    <row r="35" spans="1:6" ht="62.25" customHeight="1">
      <c r="A35" s="51" t="s">
        <v>76</v>
      </c>
      <c r="B35" s="52">
        <v>10</v>
      </c>
      <c r="C35" s="56" t="s">
        <v>106</v>
      </c>
      <c r="D35" s="53">
        <v>100000</v>
      </c>
      <c r="E35" s="53">
        <v>-293.4</v>
      </c>
      <c r="F35" s="40">
        <f t="shared" si="0"/>
        <v>100293.4</v>
      </c>
    </row>
    <row r="36" spans="1:6" ht="36.75" customHeight="1">
      <c r="A36" s="51" t="s">
        <v>77</v>
      </c>
      <c r="B36" s="52">
        <v>10</v>
      </c>
      <c r="C36" s="56" t="s">
        <v>280</v>
      </c>
      <c r="D36" s="53">
        <v>0</v>
      </c>
      <c r="E36" s="53">
        <v>652.73</v>
      </c>
      <c r="F36" s="40">
        <f t="shared" si="0"/>
        <v>-652.73</v>
      </c>
    </row>
    <row r="37" spans="1:6" ht="25.5" customHeight="1">
      <c r="A37" s="51" t="s">
        <v>64</v>
      </c>
      <c r="B37" s="52">
        <v>10</v>
      </c>
      <c r="C37" s="56" t="s">
        <v>107</v>
      </c>
      <c r="D37" s="53">
        <f>D38</f>
        <v>174000</v>
      </c>
      <c r="E37" s="53">
        <f>E38+E39</f>
        <v>35136.5</v>
      </c>
      <c r="F37" s="40">
        <f>F38</f>
        <v>138863.5</v>
      </c>
    </row>
    <row r="38" spans="1:6" ht="25.5" customHeight="1">
      <c r="A38" s="51" t="s">
        <v>64</v>
      </c>
      <c r="B38" s="52">
        <v>10</v>
      </c>
      <c r="C38" s="56" t="s">
        <v>108</v>
      </c>
      <c r="D38" s="53">
        <v>174000</v>
      </c>
      <c r="E38" s="53">
        <v>35136.5</v>
      </c>
      <c r="F38" s="40">
        <f aca="true" t="shared" si="1" ref="F38:F50">D38-E38</f>
        <v>138863.5</v>
      </c>
    </row>
    <row r="39" spans="1:6" ht="25.5" customHeight="1" hidden="1">
      <c r="A39" s="51" t="s">
        <v>233</v>
      </c>
      <c r="B39" s="52">
        <v>10</v>
      </c>
      <c r="C39" s="56" t="s">
        <v>232</v>
      </c>
      <c r="D39" s="53">
        <v>0</v>
      </c>
      <c r="E39" s="53">
        <v>0</v>
      </c>
      <c r="F39" s="40">
        <f t="shared" si="1"/>
        <v>0</v>
      </c>
    </row>
    <row r="40" spans="1:6" s="42" customFormat="1" ht="22.5" customHeight="1">
      <c r="A40" s="103" t="s">
        <v>78</v>
      </c>
      <c r="B40" s="104">
        <v>10</v>
      </c>
      <c r="C40" s="105" t="s">
        <v>146</v>
      </c>
      <c r="D40" s="72">
        <f>D41+D43</f>
        <v>3989100</v>
      </c>
      <c r="E40" s="72">
        <f>E41+E43</f>
        <v>152287.01</v>
      </c>
      <c r="F40" s="67">
        <f t="shared" si="1"/>
        <v>3836812.99</v>
      </c>
    </row>
    <row r="41" spans="1:6" s="42" customFormat="1" ht="25.5" customHeight="1">
      <c r="A41" s="51" t="s">
        <v>47</v>
      </c>
      <c r="B41" s="52">
        <v>10</v>
      </c>
      <c r="C41" s="56" t="s">
        <v>109</v>
      </c>
      <c r="D41" s="53">
        <f>D42</f>
        <v>443500</v>
      </c>
      <c r="E41" s="53">
        <f>E42</f>
        <v>18749.78</v>
      </c>
      <c r="F41" s="40">
        <f t="shared" si="1"/>
        <v>424750.22</v>
      </c>
    </row>
    <row r="42" spans="1:6" ht="61.5" customHeight="1">
      <c r="A42" s="51" t="s">
        <v>48</v>
      </c>
      <c r="B42" s="52">
        <v>10</v>
      </c>
      <c r="C42" s="56" t="s">
        <v>110</v>
      </c>
      <c r="D42" s="53">
        <v>443500</v>
      </c>
      <c r="E42" s="53">
        <v>18749.78</v>
      </c>
      <c r="F42" s="40">
        <f t="shared" si="1"/>
        <v>424750.22</v>
      </c>
    </row>
    <row r="43" spans="1:6" s="19" customFormat="1" ht="15.75" customHeight="1">
      <c r="A43" s="51" t="s">
        <v>49</v>
      </c>
      <c r="B43" s="52">
        <v>10</v>
      </c>
      <c r="C43" s="56" t="s">
        <v>111</v>
      </c>
      <c r="D43" s="53">
        <f>D44+D46</f>
        <v>3545600</v>
      </c>
      <c r="E43" s="53">
        <f>E44+E46</f>
        <v>133537.23</v>
      </c>
      <c r="F43" s="40">
        <f t="shared" si="1"/>
        <v>3412062.77</v>
      </c>
    </row>
    <row r="44" spans="1:6" ht="59.25" customHeight="1">
      <c r="A44" s="51" t="s">
        <v>50</v>
      </c>
      <c r="B44" s="52">
        <v>10</v>
      </c>
      <c r="C44" s="56" t="s">
        <v>112</v>
      </c>
      <c r="D44" s="53">
        <f>D45</f>
        <v>3395600</v>
      </c>
      <c r="E44" s="53">
        <f>E45</f>
        <v>119493.33</v>
      </c>
      <c r="F44" s="40">
        <f t="shared" si="1"/>
        <v>3276106.67</v>
      </c>
    </row>
    <row r="45" spans="1:6" ht="96.75" customHeight="1">
      <c r="A45" s="51" t="s">
        <v>51</v>
      </c>
      <c r="B45" s="52">
        <v>10</v>
      </c>
      <c r="C45" s="56" t="s">
        <v>113</v>
      </c>
      <c r="D45" s="53">
        <v>3395600</v>
      </c>
      <c r="E45" s="53">
        <v>119493.33</v>
      </c>
      <c r="F45" s="40">
        <f t="shared" si="1"/>
        <v>3276106.67</v>
      </c>
    </row>
    <row r="46" spans="1:6" ht="62.25" customHeight="1">
      <c r="A46" s="51" t="s">
        <v>52</v>
      </c>
      <c r="B46" s="52">
        <v>10</v>
      </c>
      <c r="C46" s="56" t="s">
        <v>114</v>
      </c>
      <c r="D46" s="53">
        <f>D47</f>
        <v>150000</v>
      </c>
      <c r="E46" s="53">
        <f>E47</f>
        <v>14043.9</v>
      </c>
      <c r="F46" s="40">
        <f t="shared" si="1"/>
        <v>135956.1</v>
      </c>
    </row>
    <row r="47" spans="1:6" ht="89.25" customHeight="1">
      <c r="A47" s="51" t="s">
        <v>53</v>
      </c>
      <c r="B47" s="52">
        <v>10</v>
      </c>
      <c r="C47" s="56" t="s">
        <v>115</v>
      </c>
      <c r="D47" s="53">
        <v>150000</v>
      </c>
      <c r="E47" s="53">
        <v>14043.9</v>
      </c>
      <c r="F47" s="40">
        <f t="shared" si="1"/>
        <v>135956.1</v>
      </c>
    </row>
    <row r="48" spans="1:6" ht="23.25" customHeight="1">
      <c r="A48" s="103" t="s">
        <v>79</v>
      </c>
      <c r="B48" s="104">
        <v>10</v>
      </c>
      <c r="C48" s="105" t="s">
        <v>147</v>
      </c>
      <c r="D48" s="72">
        <f>D49</f>
        <v>27300</v>
      </c>
      <c r="E48" s="72">
        <f>E49</f>
        <v>500</v>
      </c>
      <c r="F48" s="67">
        <f t="shared" si="1"/>
        <v>26800</v>
      </c>
    </row>
    <row r="49" spans="1:6" ht="57" customHeight="1">
      <c r="A49" s="51" t="s">
        <v>80</v>
      </c>
      <c r="B49" s="52">
        <v>10</v>
      </c>
      <c r="C49" s="56" t="s">
        <v>116</v>
      </c>
      <c r="D49" s="53">
        <f>D50</f>
        <v>27300</v>
      </c>
      <c r="E49" s="53">
        <f>E50</f>
        <v>500</v>
      </c>
      <c r="F49" s="40">
        <f t="shared" si="1"/>
        <v>26800</v>
      </c>
    </row>
    <row r="50" spans="1:6" ht="67.5" customHeight="1">
      <c r="A50" s="51" t="s">
        <v>81</v>
      </c>
      <c r="B50" s="52">
        <v>10</v>
      </c>
      <c r="C50" s="56" t="s">
        <v>117</v>
      </c>
      <c r="D50" s="53">
        <v>27300</v>
      </c>
      <c r="E50" s="53">
        <v>500</v>
      </c>
      <c r="F50" s="40">
        <f t="shared" si="1"/>
        <v>26800</v>
      </c>
    </row>
    <row r="51" spans="1:6" s="19" customFormat="1" ht="47.25" customHeight="1">
      <c r="A51" s="103" t="s">
        <v>82</v>
      </c>
      <c r="B51" s="104">
        <v>10</v>
      </c>
      <c r="C51" s="105" t="s">
        <v>148</v>
      </c>
      <c r="D51" s="72" t="s">
        <v>229</v>
      </c>
      <c r="E51" s="72" t="s">
        <v>229</v>
      </c>
      <c r="F51" s="67" t="s">
        <v>229</v>
      </c>
    </row>
    <row r="52" spans="1:6" ht="1.5" customHeight="1">
      <c r="A52" s="51" t="s">
        <v>46</v>
      </c>
      <c r="B52" s="52">
        <v>10</v>
      </c>
      <c r="C52" s="56" t="s">
        <v>118</v>
      </c>
      <c r="D52" s="53" t="s">
        <v>229</v>
      </c>
      <c r="E52" s="53" t="s">
        <v>229</v>
      </c>
      <c r="F52" s="40" t="s">
        <v>229</v>
      </c>
    </row>
    <row r="53" spans="1:6" ht="36" customHeight="1" hidden="1">
      <c r="A53" s="51" t="s">
        <v>83</v>
      </c>
      <c r="B53" s="52">
        <v>10</v>
      </c>
      <c r="C53" s="56" t="s">
        <v>119</v>
      </c>
      <c r="D53" s="53" t="s">
        <v>229</v>
      </c>
      <c r="E53" s="53" t="s">
        <v>229</v>
      </c>
      <c r="F53" s="40" t="s">
        <v>229</v>
      </c>
    </row>
    <row r="54" spans="1:6" s="19" customFormat="1" ht="51" customHeight="1" hidden="1">
      <c r="A54" s="51" t="s">
        <v>84</v>
      </c>
      <c r="B54" s="52">
        <v>10</v>
      </c>
      <c r="C54" s="56" t="s">
        <v>120</v>
      </c>
      <c r="D54" s="53" t="s">
        <v>229</v>
      </c>
      <c r="E54" s="53" t="s">
        <v>229</v>
      </c>
      <c r="F54" s="40" t="s">
        <v>229</v>
      </c>
    </row>
    <row r="55" spans="1:6" ht="54.75" customHeight="1">
      <c r="A55" s="103" t="s">
        <v>85</v>
      </c>
      <c r="B55" s="104">
        <v>10</v>
      </c>
      <c r="C55" s="105" t="s">
        <v>121</v>
      </c>
      <c r="D55" s="72">
        <f>D56</f>
        <v>1004800</v>
      </c>
      <c r="E55" s="72">
        <f>E56</f>
        <v>342774.28</v>
      </c>
      <c r="F55" s="67">
        <f aca="true" t="shared" si="2" ref="F55:F76">D55-E55</f>
        <v>662025.72</v>
      </c>
    </row>
    <row r="56" spans="1:6" ht="122.25" customHeight="1">
      <c r="A56" s="51" t="s">
        <v>86</v>
      </c>
      <c r="B56" s="52">
        <v>10</v>
      </c>
      <c r="C56" s="56" t="s">
        <v>122</v>
      </c>
      <c r="D56" s="53">
        <f>D57+D59+D61</f>
        <v>1004800</v>
      </c>
      <c r="E56" s="53">
        <f>E57+E59+E61</f>
        <v>342774.28</v>
      </c>
      <c r="F56" s="40">
        <f t="shared" si="2"/>
        <v>662025.72</v>
      </c>
    </row>
    <row r="57" spans="1:6" ht="81.75" customHeight="1">
      <c r="A57" s="51" t="s">
        <v>87</v>
      </c>
      <c r="B57" s="52">
        <v>10</v>
      </c>
      <c r="C57" s="56" t="s">
        <v>123</v>
      </c>
      <c r="D57" s="53">
        <f>D58</f>
        <v>876700</v>
      </c>
      <c r="E57" s="53">
        <f>E58</f>
        <v>323397.96</v>
      </c>
      <c r="F57" s="40">
        <f t="shared" si="2"/>
        <v>553302.04</v>
      </c>
    </row>
    <row r="58" spans="1:6" s="19" customFormat="1" ht="96" customHeight="1">
      <c r="A58" s="51" t="s">
        <v>88</v>
      </c>
      <c r="B58" s="52">
        <v>10</v>
      </c>
      <c r="C58" s="56" t="s">
        <v>124</v>
      </c>
      <c r="D58" s="53">
        <v>876700</v>
      </c>
      <c r="E58" s="53">
        <v>323397.96</v>
      </c>
      <c r="F58" s="40">
        <f t="shared" si="2"/>
        <v>553302.04</v>
      </c>
    </row>
    <row r="59" spans="1:6" ht="117" customHeight="1">
      <c r="A59" s="51" t="s">
        <v>61</v>
      </c>
      <c r="B59" s="52">
        <v>10</v>
      </c>
      <c r="C59" s="56" t="s">
        <v>125</v>
      </c>
      <c r="D59" s="53">
        <f>D60</f>
        <v>128100</v>
      </c>
      <c r="E59" s="53">
        <f>E60</f>
        <v>19376.32</v>
      </c>
      <c r="F59" s="40">
        <f t="shared" si="2"/>
        <v>108723.68</v>
      </c>
    </row>
    <row r="60" spans="1:6" ht="90.75" customHeight="1">
      <c r="A60" s="51" t="s">
        <v>89</v>
      </c>
      <c r="B60" s="52">
        <v>10</v>
      </c>
      <c r="C60" s="56" t="s">
        <v>126</v>
      </c>
      <c r="D60" s="53">
        <v>128100</v>
      </c>
      <c r="E60" s="53">
        <v>19376.32</v>
      </c>
      <c r="F60" s="40">
        <f t="shared" si="2"/>
        <v>108723.68</v>
      </c>
    </row>
    <row r="61" spans="1:6" ht="93" customHeight="1" hidden="1">
      <c r="A61" s="51" t="s">
        <v>89</v>
      </c>
      <c r="B61" s="52">
        <v>10</v>
      </c>
      <c r="C61" s="56" t="s">
        <v>244</v>
      </c>
      <c r="D61" s="53">
        <v>0</v>
      </c>
      <c r="E61" s="53">
        <v>0</v>
      </c>
      <c r="F61" s="40">
        <f t="shared" si="2"/>
        <v>0</v>
      </c>
    </row>
    <row r="62" spans="1:6" s="199" customFormat="1" ht="54" customHeight="1">
      <c r="A62" s="200" t="s">
        <v>503</v>
      </c>
      <c r="B62" s="104">
        <v>10</v>
      </c>
      <c r="C62" s="105" t="s">
        <v>502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501</v>
      </c>
      <c r="B63" s="52">
        <v>10</v>
      </c>
      <c r="C63" s="56" t="s">
        <v>504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501</v>
      </c>
      <c r="B64" s="52">
        <v>10</v>
      </c>
      <c r="C64" s="56" t="s">
        <v>505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90</v>
      </c>
      <c r="B65" s="104">
        <v>10</v>
      </c>
      <c r="C65" s="105" t="s">
        <v>127</v>
      </c>
      <c r="D65" s="72">
        <f>D69+D66</f>
        <v>126700</v>
      </c>
      <c r="E65" s="72">
        <f>E69+E66</f>
        <v>16187.01</v>
      </c>
      <c r="F65" s="67">
        <f t="shared" si="2"/>
        <v>110512.99</v>
      </c>
    </row>
    <row r="66" spans="1:6" ht="1.5" customHeight="1">
      <c r="A66" s="175" t="s">
        <v>345</v>
      </c>
      <c r="B66" s="176"/>
      <c r="C66" s="177" t="s">
        <v>346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347</v>
      </c>
      <c r="B67" s="176">
        <v>10</v>
      </c>
      <c r="C67" s="177" t="s">
        <v>348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347</v>
      </c>
      <c r="B68" s="176">
        <v>10</v>
      </c>
      <c r="C68" s="177" t="s">
        <v>349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91</v>
      </c>
      <c r="B69" s="52">
        <v>10</v>
      </c>
      <c r="C69" s="56" t="s">
        <v>128</v>
      </c>
      <c r="D69" s="53">
        <f>D70</f>
        <v>126700</v>
      </c>
      <c r="E69" s="53">
        <f>E70</f>
        <v>16187.01</v>
      </c>
      <c r="F69" s="40">
        <f t="shared" si="2"/>
        <v>110512.99</v>
      </c>
    </row>
    <row r="70" spans="1:6" ht="31.5" customHeight="1">
      <c r="A70" s="51" t="s">
        <v>92</v>
      </c>
      <c r="B70" s="52">
        <v>10</v>
      </c>
      <c r="C70" s="56" t="s">
        <v>129</v>
      </c>
      <c r="D70" s="53">
        <f>D71</f>
        <v>126700</v>
      </c>
      <c r="E70" s="53">
        <f>E71</f>
        <v>16187.01</v>
      </c>
      <c r="F70" s="40">
        <f t="shared" si="2"/>
        <v>110512.99</v>
      </c>
    </row>
    <row r="71" spans="1:6" ht="72" customHeight="1">
      <c r="A71" s="51" t="s">
        <v>54</v>
      </c>
      <c r="B71" s="52">
        <v>10</v>
      </c>
      <c r="C71" s="56" t="s">
        <v>130</v>
      </c>
      <c r="D71" s="53">
        <v>126700</v>
      </c>
      <c r="E71" s="53">
        <v>16187.01</v>
      </c>
      <c r="F71" s="40">
        <f t="shared" si="2"/>
        <v>110512.99</v>
      </c>
    </row>
    <row r="72" spans="1:6" ht="22.5" customHeight="1">
      <c r="A72" s="51" t="s">
        <v>350</v>
      </c>
      <c r="B72" s="52">
        <v>10</v>
      </c>
      <c r="C72" s="56" t="s">
        <v>351</v>
      </c>
      <c r="D72" s="53">
        <v>0</v>
      </c>
      <c r="E72" s="53">
        <v>0</v>
      </c>
      <c r="F72" s="40"/>
    </row>
    <row r="73" spans="1:6" ht="18.75" customHeight="1" hidden="1">
      <c r="A73" s="51" t="s">
        <v>350</v>
      </c>
      <c r="B73" s="52">
        <v>10</v>
      </c>
      <c r="C73" s="56" t="s">
        <v>352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292</v>
      </c>
      <c r="B74" s="104">
        <v>10</v>
      </c>
      <c r="C74" s="105" t="s">
        <v>353</v>
      </c>
      <c r="D74" s="72">
        <f>D75</f>
        <v>5300</v>
      </c>
      <c r="E74" s="72">
        <f>E75</f>
        <v>200</v>
      </c>
      <c r="F74" s="67">
        <f t="shared" si="2"/>
        <v>5100</v>
      </c>
    </row>
    <row r="75" spans="1:6" ht="21.75" customHeight="1">
      <c r="A75" s="51" t="s">
        <v>293</v>
      </c>
      <c r="B75" s="52">
        <v>10</v>
      </c>
      <c r="C75" s="56" t="s">
        <v>474</v>
      </c>
      <c r="D75" s="53">
        <f>D76</f>
        <v>5300</v>
      </c>
      <c r="E75" s="53">
        <f>E76</f>
        <v>200</v>
      </c>
      <c r="F75" s="40">
        <f t="shared" si="2"/>
        <v>5100</v>
      </c>
    </row>
    <row r="76" spans="1:6" ht="45.75" customHeight="1">
      <c r="A76" s="51" t="s">
        <v>294</v>
      </c>
      <c r="B76" s="52">
        <v>10</v>
      </c>
      <c r="C76" s="56" t="s">
        <v>473</v>
      </c>
      <c r="D76" s="53">
        <v>5300</v>
      </c>
      <c r="E76" s="53">
        <v>200</v>
      </c>
      <c r="F76" s="40">
        <f t="shared" si="2"/>
        <v>5100</v>
      </c>
    </row>
    <row r="77" spans="1:6" ht="34.5" customHeight="1">
      <c r="A77" s="103" t="s">
        <v>93</v>
      </c>
      <c r="B77" s="104">
        <v>10</v>
      </c>
      <c r="C77" s="105" t="s">
        <v>131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62</v>
      </c>
      <c r="B78" s="52">
        <v>10</v>
      </c>
      <c r="C78" s="56" t="s">
        <v>132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63</v>
      </c>
      <c r="B79" s="52">
        <v>10</v>
      </c>
      <c r="C79" s="56" t="s">
        <v>133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94</v>
      </c>
      <c r="B80" s="104">
        <v>10</v>
      </c>
      <c r="C80" s="105" t="s">
        <v>135</v>
      </c>
      <c r="D80" s="72">
        <f>D81</f>
        <v>7321500</v>
      </c>
      <c r="E80" s="72">
        <f>E81</f>
        <v>5499029</v>
      </c>
      <c r="F80" s="67">
        <f t="shared" si="3"/>
        <v>1822471</v>
      </c>
    </row>
    <row r="81" spans="1:6" s="19" customFormat="1" ht="48.75" customHeight="1">
      <c r="A81" s="51" t="s">
        <v>95</v>
      </c>
      <c r="B81" s="52">
        <v>10</v>
      </c>
      <c r="C81" s="56" t="s">
        <v>134</v>
      </c>
      <c r="D81" s="53">
        <f>D85+D90+D82</f>
        <v>7321500</v>
      </c>
      <c r="E81" s="53">
        <f>E85+E90+E82</f>
        <v>5499029</v>
      </c>
      <c r="F81" s="53">
        <f>F85+F90+F82</f>
        <v>1822471</v>
      </c>
    </row>
    <row r="82" spans="1:6" ht="50.25" customHeight="1">
      <c r="A82" s="51" t="s">
        <v>246</v>
      </c>
      <c r="B82" s="52">
        <v>10</v>
      </c>
      <c r="C82" s="56" t="s">
        <v>245</v>
      </c>
      <c r="D82" s="53">
        <f>D83</f>
        <v>1188600</v>
      </c>
      <c r="E82" s="53">
        <f>E83</f>
        <v>1102800</v>
      </c>
      <c r="F82" s="40">
        <f t="shared" si="3"/>
        <v>85800</v>
      </c>
    </row>
    <row r="83" spans="1:6" ht="43.5" customHeight="1">
      <c r="A83" s="51" t="s">
        <v>248</v>
      </c>
      <c r="B83" s="52">
        <v>10</v>
      </c>
      <c r="C83" s="56" t="s">
        <v>247</v>
      </c>
      <c r="D83" s="53">
        <f>D84</f>
        <v>1188600</v>
      </c>
      <c r="E83" s="53">
        <f>E84</f>
        <v>1102800</v>
      </c>
      <c r="F83" s="40">
        <f t="shared" si="3"/>
        <v>85800</v>
      </c>
    </row>
    <row r="84" spans="1:6" ht="50.25" customHeight="1">
      <c r="A84" s="51" t="s">
        <v>250</v>
      </c>
      <c r="B84" s="52">
        <v>10</v>
      </c>
      <c r="C84" s="56" t="s">
        <v>249</v>
      </c>
      <c r="D84" s="53">
        <v>1188600</v>
      </c>
      <c r="E84" s="53">
        <v>1102800</v>
      </c>
      <c r="F84" s="40">
        <f t="shared" si="3"/>
        <v>85800</v>
      </c>
    </row>
    <row r="85" spans="1:6" ht="21" customHeight="1">
      <c r="A85" s="51" t="s">
        <v>55</v>
      </c>
      <c r="B85" s="52">
        <v>10</v>
      </c>
      <c r="C85" s="56" t="s">
        <v>136</v>
      </c>
      <c r="D85" s="53">
        <f>D86+D88</f>
        <v>154600</v>
      </c>
      <c r="E85" s="53">
        <f>E86+E88</f>
        <v>154400</v>
      </c>
      <c r="F85" s="40">
        <f t="shared" si="3"/>
        <v>200</v>
      </c>
    </row>
    <row r="86" spans="1:6" ht="33.75" customHeight="1">
      <c r="A86" s="51" t="s">
        <v>96</v>
      </c>
      <c r="B86" s="52">
        <v>10</v>
      </c>
      <c r="C86" s="56" t="s">
        <v>137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56</v>
      </c>
      <c r="B87" s="52">
        <v>10</v>
      </c>
      <c r="C87" s="56" t="s">
        <v>138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60</v>
      </c>
      <c r="B88" s="52">
        <v>10</v>
      </c>
      <c r="C88" s="56" t="s">
        <v>139</v>
      </c>
      <c r="D88" s="53">
        <v>200</v>
      </c>
      <c r="E88" s="53">
        <v>0</v>
      </c>
      <c r="F88" s="40">
        <f t="shared" si="3"/>
        <v>200</v>
      </c>
    </row>
    <row r="89" spans="1:6" ht="32.25" customHeight="1">
      <c r="A89" s="51" t="s">
        <v>97</v>
      </c>
      <c r="B89" s="52">
        <v>10</v>
      </c>
      <c r="C89" s="56" t="s">
        <v>140</v>
      </c>
      <c r="D89" s="53">
        <v>200</v>
      </c>
      <c r="E89" s="53">
        <v>0</v>
      </c>
      <c r="F89" s="40">
        <f t="shared" si="3"/>
        <v>200</v>
      </c>
    </row>
    <row r="90" spans="1:6" ht="18.75" customHeight="1">
      <c r="A90" s="51" t="s">
        <v>57</v>
      </c>
      <c r="B90" s="52">
        <v>10</v>
      </c>
      <c r="C90" s="56" t="s">
        <v>141</v>
      </c>
      <c r="D90" s="53">
        <f>D91</f>
        <v>5978300</v>
      </c>
      <c r="E90" s="53">
        <f>E91</f>
        <v>4241829</v>
      </c>
      <c r="F90" s="40">
        <f t="shared" si="3"/>
        <v>1736471</v>
      </c>
    </row>
    <row r="91" spans="1:6" ht="26.25" customHeight="1">
      <c r="A91" s="51" t="s">
        <v>58</v>
      </c>
      <c r="B91" s="52">
        <v>10</v>
      </c>
      <c r="C91" s="56" t="s">
        <v>142</v>
      </c>
      <c r="D91" s="53">
        <f>D92</f>
        <v>5978300</v>
      </c>
      <c r="E91" s="53">
        <f>E92</f>
        <v>4241829</v>
      </c>
      <c r="F91" s="40">
        <f t="shared" si="3"/>
        <v>1736471</v>
      </c>
    </row>
    <row r="92" spans="1:6" ht="22.5" customHeight="1">
      <c r="A92" s="51" t="s">
        <v>59</v>
      </c>
      <c r="B92" s="52">
        <v>10</v>
      </c>
      <c r="C92" s="56" t="s">
        <v>143</v>
      </c>
      <c r="D92" s="53">
        <v>5978300</v>
      </c>
      <c r="E92" s="53">
        <v>4241829</v>
      </c>
      <c r="F92" s="40">
        <f t="shared" si="3"/>
        <v>1736471</v>
      </c>
    </row>
    <row r="93" spans="1:6" ht="12" customHeight="1">
      <c r="A93" s="18" t="s">
        <v>149</v>
      </c>
      <c r="B93" s="35"/>
      <c r="C93" s="11" t="s">
        <v>150</v>
      </c>
      <c r="D93" s="12"/>
      <c r="E93" s="5"/>
      <c r="F93" s="6"/>
    </row>
    <row r="94" spans="1:6" ht="23.25" customHeight="1">
      <c r="A94" s="18" t="s">
        <v>151</v>
      </c>
      <c r="B94" s="35"/>
      <c r="C94" s="11" t="s">
        <v>150</v>
      </c>
      <c r="D94" s="12">
        <f>D16</f>
        <v>16427500</v>
      </c>
      <c r="E94" s="12">
        <f>E16</f>
        <v>6814963.54</v>
      </c>
      <c r="F94" s="12">
        <f>F16</f>
        <v>9612536.46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2"/>
  <sheetViews>
    <sheetView showGridLines="0" workbookViewId="0" topLeftCell="A47">
      <selection activeCell="D28" sqref="D28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23</v>
      </c>
      <c r="C1" s="33"/>
      <c r="E1" s="95" t="s">
        <v>18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11</v>
      </c>
      <c r="C3" s="14" t="s">
        <v>10</v>
      </c>
      <c r="D3" s="97" t="s">
        <v>31</v>
      </c>
      <c r="E3" s="98"/>
      <c r="F3" s="142" t="s">
        <v>6</v>
      </c>
    </row>
    <row r="4" spans="1:6" ht="12.75">
      <c r="A4" s="88" t="s">
        <v>9</v>
      </c>
      <c r="B4" s="14" t="s">
        <v>12</v>
      </c>
      <c r="C4" s="2" t="s">
        <v>35</v>
      </c>
      <c r="D4" s="97" t="s">
        <v>30</v>
      </c>
      <c r="E4" s="99" t="s">
        <v>22</v>
      </c>
      <c r="F4" s="143" t="s">
        <v>7</v>
      </c>
    </row>
    <row r="5" spans="1:6" ht="11.25" customHeight="1">
      <c r="A5" s="88"/>
      <c r="B5" s="14" t="s">
        <v>13</v>
      </c>
      <c r="C5" s="14" t="s">
        <v>34</v>
      </c>
      <c r="D5" s="97" t="s">
        <v>7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5</v>
      </c>
      <c r="E6" s="100" t="s">
        <v>24</v>
      </c>
      <c r="F6" s="145" t="s">
        <v>25</v>
      </c>
    </row>
    <row r="7" spans="1:7" s="118" customFormat="1" ht="15" customHeight="1" thickBot="1">
      <c r="A7" s="119" t="s">
        <v>152</v>
      </c>
      <c r="B7" s="120">
        <v>200</v>
      </c>
      <c r="C7" s="121" t="s">
        <v>153</v>
      </c>
      <c r="D7" s="122">
        <f>D9+D72+D80+D88+D105+D149+D156+D176+D181+D186</f>
        <v>16471100</v>
      </c>
      <c r="E7" s="122">
        <f>E9+E72+E80+E88+E105+E156+E175+E181+E155+E186</f>
        <v>6070152.48</v>
      </c>
      <c r="F7" s="146">
        <f>D7-E7</f>
        <v>10400947.52</v>
      </c>
      <c r="G7" s="117"/>
    </row>
    <row r="8" spans="1:7" ht="26.25" customHeight="1" thickBot="1">
      <c r="A8" s="128" t="s">
        <v>234</v>
      </c>
      <c r="B8" s="129"/>
      <c r="C8" s="130" t="s">
        <v>155</v>
      </c>
      <c r="D8" s="131">
        <f>D7</f>
        <v>16471100</v>
      </c>
      <c r="E8" s="131">
        <f>E7</f>
        <v>6070152.48</v>
      </c>
      <c r="F8" s="147">
        <f>D8-E8</f>
        <v>10400947.52</v>
      </c>
      <c r="G8" s="17"/>
    </row>
    <row r="9" spans="1:6" ht="22.5" customHeight="1" thickBot="1">
      <c r="A9" s="124" t="s">
        <v>194</v>
      </c>
      <c r="B9" s="125">
        <v>200</v>
      </c>
      <c r="C9" s="126" t="s">
        <v>156</v>
      </c>
      <c r="D9" s="127">
        <f>D10+D21+D51</f>
        <v>3711860</v>
      </c>
      <c r="E9" s="127">
        <f>E10+E21+E51</f>
        <v>872252.95</v>
      </c>
      <c r="F9" s="148">
        <f>D9-E9</f>
        <v>2839607.05</v>
      </c>
    </row>
    <row r="10" spans="1:6" ht="42" customHeight="1">
      <c r="A10" s="90" t="s">
        <v>154</v>
      </c>
      <c r="B10" s="52">
        <v>200</v>
      </c>
      <c r="C10" s="56" t="s">
        <v>157</v>
      </c>
      <c r="D10" s="53">
        <f aca="true" t="shared" si="0" ref="D10:F11">D11</f>
        <v>550000</v>
      </c>
      <c r="E10" s="53">
        <f t="shared" si="0"/>
        <v>80395.2</v>
      </c>
      <c r="F10" s="149">
        <f t="shared" si="0"/>
        <v>462604.8</v>
      </c>
    </row>
    <row r="11" spans="1:6" ht="47.25" customHeight="1">
      <c r="A11" s="82" t="s">
        <v>209</v>
      </c>
      <c r="B11" s="52"/>
      <c r="C11" s="56" t="s">
        <v>357</v>
      </c>
      <c r="D11" s="53">
        <f t="shared" si="0"/>
        <v>550000</v>
      </c>
      <c r="E11" s="53">
        <f t="shared" si="0"/>
        <v>80395.2</v>
      </c>
      <c r="F11" s="149">
        <f t="shared" si="0"/>
        <v>462604.8</v>
      </c>
    </row>
    <row r="12" spans="1:7" ht="23.25" customHeight="1">
      <c r="A12" s="83" t="s">
        <v>210</v>
      </c>
      <c r="B12" s="55"/>
      <c r="C12" s="38" t="s">
        <v>356</v>
      </c>
      <c r="D12" s="57">
        <f>D13+D18</f>
        <v>550000</v>
      </c>
      <c r="E12" s="57">
        <f>E13+E18</f>
        <v>80395.2</v>
      </c>
      <c r="F12" s="150">
        <f>F13+F18</f>
        <v>462604.8</v>
      </c>
      <c r="G12" s="17"/>
    </row>
    <row r="13" spans="1:7" ht="15.75" customHeight="1">
      <c r="A13" s="83" t="s">
        <v>205</v>
      </c>
      <c r="B13" s="55"/>
      <c r="C13" s="38" t="s">
        <v>358</v>
      </c>
      <c r="D13" s="59">
        <f>D14</f>
        <v>520000</v>
      </c>
      <c r="E13" s="59">
        <f>E14</f>
        <v>80395.2</v>
      </c>
      <c r="F13" s="151">
        <f>F14</f>
        <v>439604.8</v>
      </c>
      <c r="G13" s="17"/>
    </row>
    <row r="14" spans="1:6" ht="20.25" customHeight="1">
      <c r="A14" s="78" t="s">
        <v>179</v>
      </c>
      <c r="B14" s="55"/>
      <c r="C14" s="38" t="s">
        <v>359</v>
      </c>
      <c r="D14" s="59">
        <f>D15+D16</f>
        <v>520000</v>
      </c>
      <c r="E14" s="59">
        <f>E15+E16</f>
        <v>80395.2</v>
      </c>
      <c r="F14" s="151">
        <f>F15+F16</f>
        <v>439604.8</v>
      </c>
    </row>
    <row r="15" spans="1:6" s="75" customFormat="1" ht="12" customHeight="1">
      <c r="A15" s="102" t="s">
        <v>180</v>
      </c>
      <c r="B15" s="71"/>
      <c r="C15" s="66" t="s">
        <v>360</v>
      </c>
      <c r="D15" s="67">
        <v>400000</v>
      </c>
      <c r="E15" s="67">
        <v>62643.51</v>
      </c>
      <c r="F15" s="152">
        <f>D15-E15</f>
        <v>337356.49</v>
      </c>
    </row>
    <row r="16" spans="1:7" s="75" customFormat="1" ht="21.75" customHeight="1">
      <c r="A16" s="102" t="s">
        <v>182</v>
      </c>
      <c r="B16" s="71"/>
      <c r="C16" s="66" t="s">
        <v>361</v>
      </c>
      <c r="D16" s="67">
        <v>120000</v>
      </c>
      <c r="E16" s="67">
        <v>17751.69</v>
      </c>
      <c r="F16" s="152">
        <f>D16-E16</f>
        <v>102248.31</v>
      </c>
      <c r="G16" s="76"/>
    </row>
    <row r="17" spans="1:6" s="19" customFormat="1" ht="15" customHeight="1">
      <c r="A17" s="83" t="s">
        <v>206</v>
      </c>
      <c r="B17" s="37"/>
      <c r="C17" s="38" t="s">
        <v>362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23000</v>
      </c>
    </row>
    <row r="18" spans="1:6" s="19" customFormat="1" ht="24" customHeight="1">
      <c r="A18" s="78" t="s">
        <v>179</v>
      </c>
      <c r="B18" s="37"/>
      <c r="C18" s="38" t="s">
        <v>363</v>
      </c>
      <c r="D18" s="40">
        <f>D19+D20</f>
        <v>30000</v>
      </c>
      <c r="E18" s="40">
        <f t="shared" si="1"/>
        <v>0</v>
      </c>
      <c r="F18" s="153">
        <f t="shared" si="1"/>
        <v>23000</v>
      </c>
    </row>
    <row r="19" spans="1:6" s="75" customFormat="1" ht="15" customHeight="1">
      <c r="A19" s="102" t="s">
        <v>181</v>
      </c>
      <c r="B19" s="71"/>
      <c r="C19" s="66" t="s">
        <v>364</v>
      </c>
      <c r="D19" s="67">
        <v>23000</v>
      </c>
      <c r="E19" s="67">
        <v>0</v>
      </c>
      <c r="F19" s="152">
        <f>D19-E19</f>
        <v>23000</v>
      </c>
    </row>
    <row r="20" spans="1:6" s="75" customFormat="1" ht="21" customHeight="1">
      <c r="A20" s="102" t="s">
        <v>182</v>
      </c>
      <c r="B20" s="71"/>
      <c r="C20" s="66" t="s">
        <v>388</v>
      </c>
      <c r="D20" s="67">
        <v>7000</v>
      </c>
      <c r="E20" s="67"/>
      <c r="F20" s="152">
        <f>D20-E20</f>
        <v>7000</v>
      </c>
    </row>
    <row r="21" spans="1:7" ht="71.25" customHeight="1">
      <c r="A21" s="83" t="s">
        <v>211</v>
      </c>
      <c r="B21" s="37"/>
      <c r="C21" s="38" t="s">
        <v>158</v>
      </c>
      <c r="D21" s="40">
        <f>D22+D45</f>
        <v>3120860</v>
      </c>
      <c r="E21" s="40">
        <f>E22+E43+E45</f>
        <v>784422.75</v>
      </c>
      <c r="F21" s="153">
        <f>D21-E21</f>
        <v>2336437.25</v>
      </c>
      <c r="G21" s="17"/>
    </row>
    <row r="22" spans="1:7" ht="15" customHeight="1">
      <c r="A22" s="82" t="s">
        <v>209</v>
      </c>
      <c r="B22" s="37"/>
      <c r="C22" s="38" t="s">
        <v>365</v>
      </c>
      <c r="D22" s="40">
        <f>D23+D32+D35+D43</f>
        <v>3120660</v>
      </c>
      <c r="E22" s="40">
        <f>E23</f>
        <v>726052.67</v>
      </c>
      <c r="F22" s="153">
        <f>F23</f>
        <v>2336207.33</v>
      </c>
      <c r="G22" s="17"/>
    </row>
    <row r="23" spans="1:6" ht="18.75" customHeight="1">
      <c r="A23" s="83" t="s">
        <v>212</v>
      </c>
      <c r="B23" s="37"/>
      <c r="C23" s="38" t="s">
        <v>366</v>
      </c>
      <c r="D23" s="40">
        <f>D24+D28</f>
        <v>2730160</v>
      </c>
      <c r="E23" s="40">
        <f>E24+E28+E32+E35</f>
        <v>726052.67</v>
      </c>
      <c r="F23" s="153">
        <f>F24+F28+F32+F35</f>
        <v>2336207.33</v>
      </c>
    </row>
    <row r="24" spans="1:6" ht="15.75" customHeight="1">
      <c r="A24" s="83" t="s">
        <v>205</v>
      </c>
      <c r="B24" s="37"/>
      <c r="C24" s="38" t="s">
        <v>367</v>
      </c>
      <c r="D24" s="59">
        <f>D25</f>
        <v>2575160</v>
      </c>
      <c r="E24" s="59">
        <f>E25</f>
        <v>538924.96</v>
      </c>
      <c r="F24" s="151">
        <f>F25</f>
        <v>2036235.04</v>
      </c>
    </row>
    <row r="25" spans="1:6" ht="21.75" customHeight="1">
      <c r="A25" s="78" t="s">
        <v>179</v>
      </c>
      <c r="B25" s="37"/>
      <c r="C25" s="38" t="s">
        <v>368</v>
      </c>
      <c r="D25" s="40">
        <f>D26+D27</f>
        <v>2575160</v>
      </c>
      <c r="E25" s="40">
        <f>E26+E27</f>
        <v>538924.96</v>
      </c>
      <c r="F25" s="153">
        <f>F26+F27</f>
        <v>2036235.04</v>
      </c>
    </row>
    <row r="26" spans="1:6" s="70" customFormat="1" ht="14.25" customHeight="1">
      <c r="A26" s="102" t="s">
        <v>180</v>
      </c>
      <c r="B26" s="71"/>
      <c r="C26" s="66" t="s">
        <v>369</v>
      </c>
      <c r="D26" s="67">
        <v>1910000</v>
      </c>
      <c r="E26" s="67">
        <v>421166.58</v>
      </c>
      <c r="F26" s="152">
        <f>D26-E26</f>
        <v>1488833.42</v>
      </c>
    </row>
    <row r="27" spans="1:6" s="70" customFormat="1" ht="23.25" customHeight="1">
      <c r="A27" s="102" t="s">
        <v>182</v>
      </c>
      <c r="B27" s="71"/>
      <c r="C27" s="66" t="s">
        <v>370</v>
      </c>
      <c r="D27" s="67">
        <v>665160</v>
      </c>
      <c r="E27" s="67">
        <v>117758.38</v>
      </c>
      <c r="F27" s="152">
        <f>D27-E27</f>
        <v>547401.62</v>
      </c>
    </row>
    <row r="28" spans="1:6" s="70" customFormat="1" ht="24.75" customHeight="1">
      <c r="A28" s="83" t="s">
        <v>206</v>
      </c>
      <c r="B28" s="74"/>
      <c r="C28" s="69" t="s">
        <v>371</v>
      </c>
      <c r="D28" s="59">
        <f>D29</f>
        <v>155000</v>
      </c>
      <c r="E28" s="59">
        <f>E29</f>
        <v>63666.78</v>
      </c>
      <c r="F28" s="151">
        <f>F29</f>
        <v>91333.22</v>
      </c>
    </row>
    <row r="29" spans="1:6" ht="23.25" customHeight="1">
      <c r="A29" s="78" t="s">
        <v>179</v>
      </c>
      <c r="B29" s="37"/>
      <c r="C29" s="38" t="s">
        <v>372</v>
      </c>
      <c r="D29" s="40">
        <f>D30+D31</f>
        <v>155000</v>
      </c>
      <c r="E29" s="40">
        <f>E30+E31</f>
        <v>63666.78</v>
      </c>
      <c r="F29" s="153">
        <f>F30+F31</f>
        <v>91333.22</v>
      </c>
    </row>
    <row r="30" spans="1:6" s="70" customFormat="1" ht="15" customHeight="1">
      <c r="A30" s="102" t="s">
        <v>181</v>
      </c>
      <c r="B30" s="65"/>
      <c r="C30" s="66" t="s">
        <v>373</v>
      </c>
      <c r="D30" s="67">
        <v>120000</v>
      </c>
      <c r="E30" s="67">
        <v>63666.78</v>
      </c>
      <c r="F30" s="152">
        <f>D30-E30</f>
        <v>56333.22</v>
      </c>
    </row>
    <row r="31" spans="1:6" s="70" customFormat="1" ht="21.75" customHeight="1">
      <c r="A31" s="102" t="s">
        <v>182</v>
      </c>
      <c r="B31" s="65"/>
      <c r="C31" s="66" t="s">
        <v>389</v>
      </c>
      <c r="D31" s="67">
        <v>35000</v>
      </c>
      <c r="E31" s="67">
        <v>0</v>
      </c>
      <c r="F31" s="152">
        <f>D31-E31</f>
        <v>35000</v>
      </c>
    </row>
    <row r="32" spans="1:6" s="70" customFormat="1" ht="35.25" customHeight="1">
      <c r="A32" s="83" t="s">
        <v>207</v>
      </c>
      <c r="B32" s="68"/>
      <c r="C32" s="69" t="s">
        <v>374</v>
      </c>
      <c r="D32" s="59">
        <f aca="true" t="shared" si="2" ref="D32:F33">D33</f>
        <v>54400</v>
      </c>
      <c r="E32" s="59">
        <f>E33</f>
        <v>11056.17</v>
      </c>
      <c r="F32" s="151">
        <f t="shared" si="2"/>
        <v>43343.83</v>
      </c>
    </row>
    <row r="33" spans="1:6" ht="12.75" customHeight="1">
      <c r="A33" s="78" t="s">
        <v>183</v>
      </c>
      <c r="B33" s="36"/>
      <c r="C33" s="38" t="s">
        <v>375</v>
      </c>
      <c r="D33" s="40">
        <f t="shared" si="2"/>
        <v>54400</v>
      </c>
      <c r="E33" s="40">
        <f t="shared" si="2"/>
        <v>11056.17</v>
      </c>
      <c r="F33" s="153">
        <f t="shared" si="2"/>
        <v>43343.83</v>
      </c>
    </row>
    <row r="34" spans="1:6" s="70" customFormat="1" ht="15" customHeight="1">
      <c r="A34" s="102" t="s">
        <v>185</v>
      </c>
      <c r="B34" s="65"/>
      <c r="C34" s="66" t="s">
        <v>376</v>
      </c>
      <c r="D34" s="67">
        <v>54400</v>
      </c>
      <c r="E34" s="67">
        <v>11056.17</v>
      </c>
      <c r="F34" s="152">
        <f>D34-E34</f>
        <v>43343.83</v>
      </c>
    </row>
    <row r="35" spans="1:6" ht="35.25" customHeight="1">
      <c r="A35" s="83" t="s">
        <v>201</v>
      </c>
      <c r="B35" s="36"/>
      <c r="C35" s="38" t="s">
        <v>377</v>
      </c>
      <c r="D35" s="40">
        <f>D36+D40</f>
        <v>277700</v>
      </c>
      <c r="E35" s="40">
        <f>E36+E40</f>
        <v>112404.76</v>
      </c>
      <c r="F35" s="153">
        <f>D35-E35</f>
        <v>165295.24</v>
      </c>
    </row>
    <row r="36" spans="1:6" ht="18" customHeight="1">
      <c r="A36" s="78" t="s">
        <v>183</v>
      </c>
      <c r="B36" s="36"/>
      <c r="C36" s="38" t="s">
        <v>378</v>
      </c>
      <c r="D36" s="40">
        <f>D37+D38+D39</f>
        <v>151000</v>
      </c>
      <c r="E36" s="40">
        <f>E37+E38+E39</f>
        <v>37294.61</v>
      </c>
      <c r="F36" s="153">
        <f>F37+F38+F39</f>
        <v>113705.39</v>
      </c>
    </row>
    <row r="37" spans="1:6" s="70" customFormat="1" ht="13.5" customHeight="1">
      <c r="A37" s="102" t="s">
        <v>186</v>
      </c>
      <c r="B37" s="65"/>
      <c r="C37" s="66" t="s">
        <v>379</v>
      </c>
      <c r="D37" s="67">
        <v>107000</v>
      </c>
      <c r="E37" s="67">
        <v>20044.61</v>
      </c>
      <c r="F37" s="152">
        <f>D37-E37</f>
        <v>86955.39</v>
      </c>
    </row>
    <row r="38" spans="1:6" s="70" customFormat="1" ht="22.5" customHeight="1">
      <c r="A38" s="102" t="s">
        <v>187</v>
      </c>
      <c r="B38" s="65"/>
      <c r="C38" s="66" t="s">
        <v>380</v>
      </c>
      <c r="D38" s="67">
        <v>24000</v>
      </c>
      <c r="E38" s="67">
        <v>3650</v>
      </c>
      <c r="F38" s="152">
        <f>D38-E38</f>
        <v>20350</v>
      </c>
    </row>
    <row r="39" spans="1:6" s="70" customFormat="1" ht="14.25" customHeight="1">
      <c r="A39" s="102" t="s">
        <v>188</v>
      </c>
      <c r="B39" s="65"/>
      <c r="C39" s="66" t="s">
        <v>381</v>
      </c>
      <c r="D39" s="67">
        <v>20000</v>
      </c>
      <c r="E39" s="67">
        <v>13600</v>
      </c>
      <c r="F39" s="152">
        <f>D39-E39</f>
        <v>6400</v>
      </c>
    </row>
    <row r="40" spans="1:6" ht="17.25" customHeight="1">
      <c r="A40" s="78" t="s">
        <v>192</v>
      </c>
      <c r="B40" s="36"/>
      <c r="C40" s="38" t="s">
        <v>382</v>
      </c>
      <c r="D40" s="40">
        <f>D41+D42</f>
        <v>126700</v>
      </c>
      <c r="E40" s="40">
        <f>E42+E41</f>
        <v>75110.15</v>
      </c>
      <c r="F40" s="153">
        <f>F42</f>
        <v>50576.850000000006</v>
      </c>
    </row>
    <row r="41" spans="1:6" s="70" customFormat="1" ht="24.75" customHeight="1">
      <c r="A41" s="102" t="s">
        <v>243</v>
      </c>
      <c r="B41" s="65"/>
      <c r="C41" s="66" t="s">
        <v>383</v>
      </c>
      <c r="D41" s="67">
        <v>10000</v>
      </c>
      <c r="E41" s="67">
        <v>8987</v>
      </c>
      <c r="F41" s="152">
        <f>D41-E41</f>
        <v>1013</v>
      </c>
    </row>
    <row r="42" spans="1:6" s="70" customFormat="1" ht="24.75" customHeight="1">
      <c r="A42" s="102" t="s">
        <v>193</v>
      </c>
      <c r="B42" s="65"/>
      <c r="C42" s="66" t="s">
        <v>487</v>
      </c>
      <c r="D42" s="67">
        <v>116700</v>
      </c>
      <c r="E42" s="67">
        <v>66123.15</v>
      </c>
      <c r="F42" s="152">
        <f>D42-E42</f>
        <v>50576.850000000006</v>
      </c>
    </row>
    <row r="43" spans="1:6" ht="57.75" customHeight="1">
      <c r="A43" s="83" t="s">
        <v>385</v>
      </c>
      <c r="B43" s="36"/>
      <c r="C43" s="38" t="s">
        <v>511</v>
      </c>
      <c r="D43" s="40">
        <f>D44</f>
        <v>58400</v>
      </c>
      <c r="E43" s="40">
        <f>E44</f>
        <v>58370.08</v>
      </c>
      <c r="F43" s="153">
        <f>F44</f>
        <v>29.919999999998254</v>
      </c>
    </row>
    <row r="44" spans="1:6" s="70" customFormat="1" ht="15" customHeight="1">
      <c r="A44" s="102" t="s">
        <v>191</v>
      </c>
      <c r="B44" s="65"/>
      <c r="C44" s="66" t="s">
        <v>384</v>
      </c>
      <c r="D44" s="67">
        <f>20000+38400</f>
        <v>58400</v>
      </c>
      <c r="E44" s="67">
        <v>58370.08</v>
      </c>
      <c r="F44" s="152">
        <f>D44-E44</f>
        <v>29.919999999998254</v>
      </c>
    </row>
    <row r="45" spans="1:6" s="70" customFormat="1" ht="15" customHeight="1">
      <c r="A45" s="84" t="s">
        <v>213</v>
      </c>
      <c r="B45" s="68"/>
      <c r="C45" s="69" t="s">
        <v>386</v>
      </c>
      <c r="D45" s="59">
        <f aca="true" t="shared" si="3" ref="D45:F46">D46</f>
        <v>200</v>
      </c>
      <c r="E45" s="59">
        <f t="shared" si="3"/>
        <v>0</v>
      </c>
      <c r="F45" s="151">
        <f t="shared" si="3"/>
        <v>200</v>
      </c>
    </row>
    <row r="46" spans="1:6" s="70" customFormat="1" ht="111.75" customHeight="1">
      <c r="A46" s="83" t="s">
        <v>214</v>
      </c>
      <c r="B46" s="68"/>
      <c r="C46" s="69" t="s">
        <v>386</v>
      </c>
      <c r="D46" s="59">
        <f t="shared" si="3"/>
        <v>200</v>
      </c>
      <c r="E46" s="59">
        <f t="shared" si="3"/>
        <v>0</v>
      </c>
      <c r="F46" s="151">
        <f t="shared" si="3"/>
        <v>200</v>
      </c>
    </row>
    <row r="47" spans="1:6" s="70" customFormat="1" ht="318.75" customHeight="1">
      <c r="A47" s="85" t="s">
        <v>215</v>
      </c>
      <c r="B47" s="68"/>
      <c r="C47" s="69" t="s">
        <v>386</v>
      </c>
      <c r="D47" s="59">
        <f aca="true" t="shared" si="4" ref="D47:F49">D48</f>
        <v>200</v>
      </c>
      <c r="E47" s="59">
        <f t="shared" si="4"/>
        <v>0</v>
      </c>
      <c r="F47" s="151">
        <f t="shared" si="4"/>
        <v>200</v>
      </c>
    </row>
    <row r="48" spans="1:6" s="70" customFormat="1" ht="15" customHeight="1">
      <c r="A48" s="83" t="s">
        <v>201</v>
      </c>
      <c r="B48" s="68"/>
      <c r="C48" s="69" t="s">
        <v>387</v>
      </c>
      <c r="D48" s="59">
        <f t="shared" si="4"/>
        <v>200</v>
      </c>
      <c r="E48" s="59">
        <f t="shared" si="4"/>
        <v>0</v>
      </c>
      <c r="F48" s="151">
        <f t="shared" si="4"/>
        <v>200</v>
      </c>
    </row>
    <row r="49" spans="1:6" s="70" customFormat="1" ht="21" customHeight="1">
      <c r="A49" s="78" t="s">
        <v>192</v>
      </c>
      <c r="B49" s="68"/>
      <c r="C49" s="69" t="s">
        <v>513</v>
      </c>
      <c r="D49" s="58">
        <f t="shared" si="4"/>
        <v>200</v>
      </c>
      <c r="E49" s="58">
        <f t="shared" si="4"/>
        <v>0</v>
      </c>
      <c r="F49" s="154">
        <f t="shared" si="4"/>
        <v>200</v>
      </c>
    </row>
    <row r="50" spans="1:6" s="70" customFormat="1" ht="25.5" customHeight="1">
      <c r="A50" s="102" t="s">
        <v>193</v>
      </c>
      <c r="B50" s="65"/>
      <c r="C50" s="66" t="s">
        <v>512</v>
      </c>
      <c r="D50" s="72">
        <v>200</v>
      </c>
      <c r="E50" s="72">
        <v>0</v>
      </c>
      <c r="F50" s="152">
        <f>D50-E50</f>
        <v>200</v>
      </c>
    </row>
    <row r="51" spans="1:6" s="75" customFormat="1" ht="27" customHeight="1">
      <c r="A51" s="83" t="s">
        <v>216</v>
      </c>
      <c r="B51" s="68"/>
      <c r="C51" s="69" t="s">
        <v>159</v>
      </c>
      <c r="D51" s="59">
        <f>D56+D61+D67+D71+D62+D58</f>
        <v>41000</v>
      </c>
      <c r="E51" s="59">
        <f>E56+E61+E67+E71+E62+E58</f>
        <v>7435</v>
      </c>
      <c r="F51" s="59">
        <f>F56+F61+F67+F71+F62+F58</f>
        <v>33565</v>
      </c>
    </row>
    <row r="52" spans="1:6" s="75" customFormat="1" ht="15" customHeight="1" hidden="1">
      <c r="A52" s="91"/>
      <c r="B52" s="68"/>
      <c r="C52" s="69"/>
      <c r="D52" s="59">
        <f aca="true" t="shared" si="5" ref="D52:F53">D53</f>
        <v>0</v>
      </c>
      <c r="E52" s="59">
        <f t="shared" si="5"/>
        <v>0</v>
      </c>
      <c r="F52" s="151">
        <f t="shared" si="5"/>
        <v>0</v>
      </c>
    </row>
    <row r="53" spans="1:6" s="70" customFormat="1" ht="1.5" customHeight="1">
      <c r="A53" s="83" t="s">
        <v>217</v>
      </c>
      <c r="B53" s="68"/>
      <c r="C53" s="69" t="s">
        <v>390</v>
      </c>
      <c r="D53" s="59">
        <f t="shared" si="5"/>
        <v>0</v>
      </c>
      <c r="E53" s="59">
        <f t="shared" si="5"/>
        <v>0</v>
      </c>
      <c r="F53" s="151">
        <f t="shared" si="5"/>
        <v>0</v>
      </c>
    </row>
    <row r="54" spans="1:6" s="70" customFormat="1" ht="0.75" customHeight="1" hidden="1">
      <c r="A54" s="83" t="s">
        <v>251</v>
      </c>
      <c r="B54" s="68"/>
      <c r="C54" s="69" t="s">
        <v>252</v>
      </c>
      <c r="D54" s="59">
        <f>D56</f>
        <v>0</v>
      </c>
      <c r="E54" s="59">
        <f>E56</f>
        <v>0</v>
      </c>
      <c r="F54" s="151">
        <f>F56</f>
        <v>0</v>
      </c>
    </row>
    <row r="55" spans="1:6" s="70" customFormat="1" ht="21" customHeight="1" hidden="1">
      <c r="A55" s="83" t="s">
        <v>251</v>
      </c>
      <c r="B55" s="68"/>
      <c r="C55" s="69" t="s">
        <v>391</v>
      </c>
      <c r="D55" s="59">
        <f>D56</f>
        <v>0</v>
      </c>
      <c r="E55" s="59">
        <f>E56</f>
        <v>0</v>
      </c>
      <c r="F55" s="151">
        <f>F56</f>
        <v>0</v>
      </c>
    </row>
    <row r="56" spans="1:6" s="70" customFormat="1" ht="15" customHeight="1" hidden="1">
      <c r="A56" s="102" t="s">
        <v>191</v>
      </c>
      <c r="B56" s="65"/>
      <c r="C56" s="66" t="s">
        <v>392</v>
      </c>
      <c r="D56" s="67">
        <v>0</v>
      </c>
      <c r="E56" s="67">
        <v>0</v>
      </c>
      <c r="F56" s="152">
        <f>D56-E56</f>
        <v>0</v>
      </c>
    </row>
    <row r="57" spans="1:6" s="70" customFormat="1" ht="49.5" customHeight="1">
      <c r="A57" s="83" t="s">
        <v>253</v>
      </c>
      <c r="B57" s="68"/>
      <c r="C57" s="69" t="s">
        <v>398</v>
      </c>
      <c r="D57" s="59">
        <f>D61</f>
        <v>40000</v>
      </c>
      <c r="E57" s="59">
        <f>E61</f>
        <v>7435</v>
      </c>
      <c r="F57" s="151">
        <f>F61</f>
        <v>32565</v>
      </c>
    </row>
    <row r="58" spans="1:6" s="70" customFormat="1" ht="2.25" customHeight="1" hidden="1">
      <c r="A58" s="83" t="s">
        <v>191</v>
      </c>
      <c r="B58" s="68"/>
      <c r="C58" s="69" t="s">
        <v>393</v>
      </c>
      <c r="D58" s="152"/>
      <c r="E58" s="59">
        <v>0</v>
      </c>
      <c r="F58" s="151">
        <f>D58-E58</f>
        <v>0</v>
      </c>
    </row>
    <row r="59" spans="1:6" s="70" customFormat="1" ht="36" customHeight="1">
      <c r="A59" s="83" t="s">
        <v>201</v>
      </c>
      <c r="B59" s="77"/>
      <c r="C59" s="69" t="s">
        <v>514</v>
      </c>
      <c r="D59" s="59">
        <f>D61</f>
        <v>40000</v>
      </c>
      <c r="E59" s="59">
        <f>E61</f>
        <v>7435</v>
      </c>
      <c r="F59" s="151">
        <f>F61</f>
        <v>32565</v>
      </c>
    </row>
    <row r="60" spans="1:6" ht="12.75" customHeight="1">
      <c r="A60" s="78" t="s">
        <v>183</v>
      </c>
      <c r="B60" s="36"/>
      <c r="C60" s="38" t="s">
        <v>0</v>
      </c>
      <c r="D60" s="40">
        <f>D61</f>
        <v>40000</v>
      </c>
      <c r="E60" s="40">
        <f>E61</f>
        <v>7435</v>
      </c>
      <c r="F60" s="153">
        <f>F61</f>
        <v>32565</v>
      </c>
    </row>
    <row r="61" spans="1:6" s="70" customFormat="1" ht="15" customHeight="1">
      <c r="A61" s="102" t="s">
        <v>188</v>
      </c>
      <c r="B61" s="65"/>
      <c r="C61" s="66" t="s">
        <v>1</v>
      </c>
      <c r="D61" s="67">
        <v>40000</v>
      </c>
      <c r="E61" s="67">
        <v>7435</v>
      </c>
      <c r="F61" s="152">
        <f aca="true" t="shared" si="6" ref="F61:F67">D61-E61</f>
        <v>32565</v>
      </c>
    </row>
    <row r="62" spans="1:6" s="70" customFormat="1" ht="2.25" customHeight="1" hidden="1">
      <c r="A62" s="102" t="s">
        <v>191</v>
      </c>
      <c r="B62" s="65"/>
      <c r="C62" s="66" t="s">
        <v>397</v>
      </c>
      <c r="D62" s="67">
        <v>0</v>
      </c>
      <c r="E62" s="67">
        <v>0</v>
      </c>
      <c r="F62" s="152">
        <f t="shared" si="6"/>
        <v>0</v>
      </c>
    </row>
    <row r="63" spans="1:6" s="70" customFormat="1" ht="2.25" customHeight="1" hidden="1">
      <c r="A63" s="83" t="s">
        <v>200</v>
      </c>
      <c r="B63" s="68"/>
      <c r="C63" s="69" t="s">
        <v>254</v>
      </c>
      <c r="D63" s="59">
        <f>D67</f>
        <v>500</v>
      </c>
      <c r="E63" s="59">
        <f>E67</f>
        <v>0</v>
      </c>
      <c r="F63" s="153">
        <f t="shared" si="6"/>
        <v>500</v>
      </c>
    </row>
    <row r="64" spans="1:6" s="70" customFormat="1" ht="212.25" customHeight="1">
      <c r="A64" s="83" t="s">
        <v>399</v>
      </c>
      <c r="B64" s="77"/>
      <c r="C64" s="69" t="s">
        <v>390</v>
      </c>
      <c r="D64" s="59">
        <f>D67</f>
        <v>500</v>
      </c>
      <c r="E64" s="59">
        <f>E67</f>
        <v>0</v>
      </c>
      <c r="F64" s="153">
        <f t="shared" si="6"/>
        <v>500</v>
      </c>
    </row>
    <row r="65" spans="1:6" s="70" customFormat="1" ht="16.5" customHeight="1">
      <c r="A65" s="83" t="s">
        <v>201</v>
      </c>
      <c r="B65" s="77"/>
      <c r="C65" s="69" t="s">
        <v>394</v>
      </c>
      <c r="D65" s="59">
        <f>D66</f>
        <v>500</v>
      </c>
      <c r="E65" s="59">
        <v>0</v>
      </c>
      <c r="F65" s="153">
        <f t="shared" si="6"/>
        <v>500</v>
      </c>
    </row>
    <row r="66" spans="1:6" ht="12.75" customHeight="1">
      <c r="A66" s="78" t="s">
        <v>183</v>
      </c>
      <c r="B66" s="36"/>
      <c r="C66" s="38" t="s">
        <v>395</v>
      </c>
      <c r="D66" s="40">
        <f>D67</f>
        <v>500</v>
      </c>
      <c r="E66" s="40">
        <f>E67+E68+E69</f>
        <v>0</v>
      </c>
      <c r="F66" s="153">
        <f t="shared" si="6"/>
        <v>500</v>
      </c>
    </row>
    <row r="67" spans="1:6" s="70" customFormat="1" ht="24" customHeight="1">
      <c r="A67" s="102" t="s">
        <v>188</v>
      </c>
      <c r="B67" s="65"/>
      <c r="C67" s="66" t="s">
        <v>396</v>
      </c>
      <c r="D67" s="67">
        <v>500</v>
      </c>
      <c r="E67" s="67">
        <v>0</v>
      </c>
      <c r="F67" s="152">
        <f t="shared" si="6"/>
        <v>500</v>
      </c>
    </row>
    <row r="68" spans="1:6" s="70" customFormat="1" ht="199.5" customHeight="1">
      <c r="A68" s="83" t="s">
        <v>400</v>
      </c>
      <c r="B68" s="68"/>
      <c r="C68" s="69" t="s">
        <v>401</v>
      </c>
      <c r="D68" s="59">
        <f>D71</f>
        <v>500</v>
      </c>
      <c r="E68" s="59">
        <f>E71</f>
        <v>0</v>
      </c>
      <c r="F68" s="151">
        <f>F71</f>
        <v>500</v>
      </c>
    </row>
    <row r="69" spans="1:6" s="70" customFormat="1" ht="38.25" customHeight="1">
      <c r="A69" s="83" t="s">
        <v>201</v>
      </c>
      <c r="B69" s="77"/>
      <c r="C69" s="69" t="s">
        <v>402</v>
      </c>
      <c r="D69" s="59">
        <f>D71</f>
        <v>500</v>
      </c>
      <c r="E69" s="59">
        <f>E71</f>
        <v>0</v>
      </c>
      <c r="F69" s="151">
        <f>F71</f>
        <v>500</v>
      </c>
    </row>
    <row r="70" spans="1:6" ht="18" customHeight="1">
      <c r="A70" s="78" t="s">
        <v>183</v>
      </c>
      <c r="B70" s="36"/>
      <c r="C70" s="38" t="s">
        <v>403</v>
      </c>
      <c r="D70" s="40">
        <v>500</v>
      </c>
      <c r="E70" s="40">
        <v>0</v>
      </c>
      <c r="F70" s="153">
        <v>0</v>
      </c>
    </row>
    <row r="71" spans="1:6" s="70" customFormat="1" ht="15" customHeight="1">
      <c r="A71" s="102" t="s">
        <v>188</v>
      </c>
      <c r="B71" s="65"/>
      <c r="C71" s="66" t="s">
        <v>404</v>
      </c>
      <c r="D71" s="67">
        <v>500</v>
      </c>
      <c r="E71" s="67">
        <v>0</v>
      </c>
      <c r="F71" s="152">
        <f>D71-E71</f>
        <v>500</v>
      </c>
    </row>
    <row r="72" spans="1:6" s="70" customFormat="1" ht="21.75" customHeight="1">
      <c r="A72" s="132" t="s">
        <v>195</v>
      </c>
      <c r="B72" s="133"/>
      <c r="C72" s="134" t="s">
        <v>160</v>
      </c>
      <c r="D72" s="135">
        <f>D73</f>
        <v>154400</v>
      </c>
      <c r="E72" s="135">
        <f aca="true" t="shared" si="7" ref="D72:F76">E73</f>
        <v>0</v>
      </c>
      <c r="F72" s="155">
        <f t="shared" si="7"/>
        <v>154400</v>
      </c>
    </row>
    <row r="73" spans="1:6" s="70" customFormat="1" ht="22.5" customHeight="1">
      <c r="A73" s="83" t="s">
        <v>218</v>
      </c>
      <c r="B73" s="68"/>
      <c r="C73" s="69" t="s">
        <v>161</v>
      </c>
      <c r="D73" s="59">
        <f>D74</f>
        <v>154400</v>
      </c>
      <c r="E73" s="59">
        <f t="shared" si="7"/>
        <v>0</v>
      </c>
      <c r="F73" s="151">
        <f t="shared" si="7"/>
        <v>154400</v>
      </c>
    </row>
    <row r="74" spans="1:6" s="70" customFormat="1" ht="22.5" customHeight="1">
      <c r="A74" s="83" t="s">
        <v>219</v>
      </c>
      <c r="B74" s="68"/>
      <c r="C74" s="69" t="s">
        <v>405</v>
      </c>
      <c r="D74" s="59">
        <f>D75</f>
        <v>154400</v>
      </c>
      <c r="E74" s="59">
        <f t="shared" si="7"/>
        <v>0</v>
      </c>
      <c r="F74" s="151">
        <f t="shared" si="7"/>
        <v>154400</v>
      </c>
    </row>
    <row r="75" spans="1:6" s="70" customFormat="1" ht="45" customHeight="1">
      <c r="A75" s="83" t="s">
        <v>220</v>
      </c>
      <c r="B75" s="68"/>
      <c r="C75" s="69" t="s">
        <v>406</v>
      </c>
      <c r="D75" s="59">
        <f t="shared" si="7"/>
        <v>154400</v>
      </c>
      <c r="E75" s="59">
        <f t="shared" si="7"/>
        <v>0</v>
      </c>
      <c r="F75" s="151">
        <f t="shared" si="7"/>
        <v>154400</v>
      </c>
    </row>
    <row r="76" spans="1:6" s="70" customFormat="1" ht="15" customHeight="1">
      <c r="A76" s="83" t="s">
        <v>205</v>
      </c>
      <c r="B76" s="77"/>
      <c r="C76" s="69" t="s">
        <v>407</v>
      </c>
      <c r="D76" s="59">
        <f t="shared" si="7"/>
        <v>154400</v>
      </c>
      <c r="E76" s="59">
        <f t="shared" si="7"/>
        <v>0</v>
      </c>
      <c r="F76" s="151">
        <f t="shared" si="7"/>
        <v>154400</v>
      </c>
    </row>
    <row r="77" spans="1:6" s="70" customFormat="1" ht="22.5" customHeight="1">
      <c r="A77" s="78" t="s">
        <v>179</v>
      </c>
      <c r="B77" s="77"/>
      <c r="C77" s="69" t="s">
        <v>408</v>
      </c>
      <c r="D77" s="59">
        <f>D78+D79</f>
        <v>154400</v>
      </c>
      <c r="E77" s="59">
        <f>E78+E79</f>
        <v>0</v>
      </c>
      <c r="F77" s="151">
        <f>F78+F79</f>
        <v>154400</v>
      </c>
    </row>
    <row r="78" spans="1:6" s="70" customFormat="1" ht="15" customHeight="1">
      <c r="A78" s="102" t="s">
        <v>180</v>
      </c>
      <c r="B78" s="73"/>
      <c r="C78" s="66" t="s">
        <v>409</v>
      </c>
      <c r="D78" s="67">
        <v>118500</v>
      </c>
      <c r="E78" s="67">
        <v>0</v>
      </c>
      <c r="F78" s="152">
        <f>D78-E78</f>
        <v>118500</v>
      </c>
    </row>
    <row r="79" spans="1:6" s="70" customFormat="1" ht="24" customHeight="1">
      <c r="A79" s="102" t="s">
        <v>182</v>
      </c>
      <c r="B79" s="73"/>
      <c r="C79" s="66" t="s">
        <v>410</v>
      </c>
      <c r="D79" s="67">
        <v>35900</v>
      </c>
      <c r="E79" s="67">
        <v>0</v>
      </c>
      <c r="F79" s="152">
        <f>D79-E79</f>
        <v>35900</v>
      </c>
    </row>
    <row r="80" spans="1:6" s="70" customFormat="1" ht="37.5" customHeight="1">
      <c r="A80" s="132" t="s">
        <v>196</v>
      </c>
      <c r="B80" s="136"/>
      <c r="C80" s="134" t="s">
        <v>162</v>
      </c>
      <c r="D80" s="135">
        <f aca="true" t="shared" si="8" ref="D80:F84">D81</f>
        <v>10000</v>
      </c>
      <c r="E80" s="135">
        <f t="shared" si="8"/>
        <v>0</v>
      </c>
      <c r="F80" s="155">
        <f t="shared" si="8"/>
        <v>10000</v>
      </c>
    </row>
    <row r="81" spans="1:6" s="70" customFormat="1" ht="45" customHeight="1">
      <c r="A81" s="83" t="s">
        <v>221</v>
      </c>
      <c r="B81" s="77"/>
      <c r="C81" s="69" t="s">
        <v>163</v>
      </c>
      <c r="D81" s="59">
        <f>D82</f>
        <v>10000</v>
      </c>
      <c r="E81" s="59">
        <f t="shared" si="8"/>
        <v>0</v>
      </c>
      <c r="F81" s="151">
        <f t="shared" si="8"/>
        <v>10000</v>
      </c>
    </row>
    <row r="82" spans="1:6" s="70" customFormat="1" ht="25.5" customHeight="1">
      <c r="A82" s="83" t="s">
        <v>200</v>
      </c>
      <c r="B82" s="77"/>
      <c r="C82" s="69" t="s">
        <v>411</v>
      </c>
      <c r="D82" s="59">
        <f>D83</f>
        <v>10000</v>
      </c>
      <c r="E82" s="59">
        <f>E83</f>
        <v>0</v>
      </c>
      <c r="F82" s="151">
        <f>F83</f>
        <v>10000</v>
      </c>
    </row>
    <row r="83" spans="1:6" s="70" customFormat="1" ht="85.5" customHeight="1">
      <c r="A83" s="83" t="s">
        <v>255</v>
      </c>
      <c r="B83" s="77"/>
      <c r="C83" s="69" t="s">
        <v>411</v>
      </c>
      <c r="D83" s="59">
        <f t="shared" si="8"/>
        <v>10000</v>
      </c>
      <c r="E83" s="59">
        <f t="shared" si="8"/>
        <v>0</v>
      </c>
      <c r="F83" s="151">
        <f t="shared" si="8"/>
        <v>10000</v>
      </c>
    </row>
    <row r="84" spans="1:6" s="70" customFormat="1" ht="36" customHeight="1">
      <c r="A84" s="83" t="s">
        <v>201</v>
      </c>
      <c r="B84" s="77"/>
      <c r="C84" s="69" t="s">
        <v>412</v>
      </c>
      <c r="D84" s="59">
        <f t="shared" si="8"/>
        <v>10000</v>
      </c>
      <c r="E84" s="59">
        <f t="shared" si="8"/>
        <v>0</v>
      </c>
      <c r="F84" s="151">
        <f t="shared" si="8"/>
        <v>10000</v>
      </c>
    </row>
    <row r="85" spans="1:6" s="70" customFormat="1" ht="15" customHeight="1">
      <c r="A85" s="78" t="s">
        <v>183</v>
      </c>
      <c r="B85" s="77"/>
      <c r="C85" s="69" t="s">
        <v>413</v>
      </c>
      <c r="D85" s="59">
        <f>D87+D86</f>
        <v>10000</v>
      </c>
      <c r="E85" s="59">
        <f>E86+E87</f>
        <v>0</v>
      </c>
      <c r="F85" s="151">
        <f>D85-E85</f>
        <v>10000</v>
      </c>
    </row>
    <row r="86" spans="1:6" s="70" customFormat="1" ht="17.25" customHeight="1">
      <c r="A86" s="102" t="s">
        <v>188</v>
      </c>
      <c r="B86" s="73"/>
      <c r="C86" s="66" t="s">
        <v>414</v>
      </c>
      <c r="D86" s="67">
        <v>5000</v>
      </c>
      <c r="E86" s="67">
        <v>0</v>
      </c>
      <c r="F86" s="152">
        <f>D86-E86</f>
        <v>5000</v>
      </c>
    </row>
    <row r="87" spans="1:6" s="70" customFormat="1" ht="17.25" customHeight="1">
      <c r="A87" s="102" t="s">
        <v>188</v>
      </c>
      <c r="B87" s="73"/>
      <c r="C87" s="66" t="s">
        <v>2</v>
      </c>
      <c r="D87" s="67">
        <v>5000</v>
      </c>
      <c r="E87" s="67">
        <v>0</v>
      </c>
      <c r="F87" s="152">
        <f>D87-E87</f>
        <v>5000</v>
      </c>
    </row>
    <row r="88" spans="1:6" s="70" customFormat="1" ht="16.5" customHeight="1">
      <c r="A88" s="132" t="s">
        <v>197</v>
      </c>
      <c r="B88" s="133"/>
      <c r="C88" s="134" t="s">
        <v>164</v>
      </c>
      <c r="D88" s="135">
        <f>D89+D104</f>
        <v>2846240</v>
      </c>
      <c r="E88" s="135">
        <f>E89+E104</f>
        <v>0</v>
      </c>
      <c r="F88" s="135">
        <f>F89+F104</f>
        <v>2846240</v>
      </c>
    </row>
    <row r="89" spans="1:6" s="70" customFormat="1" ht="24.75" customHeight="1">
      <c r="A89" s="83" t="s">
        <v>222</v>
      </c>
      <c r="B89" s="68"/>
      <c r="C89" s="69" t="s">
        <v>165</v>
      </c>
      <c r="D89" s="59">
        <f>D90+D91+D96</f>
        <v>2846240</v>
      </c>
      <c r="E89" s="59">
        <f>E95</f>
        <v>0</v>
      </c>
      <c r="F89" s="151">
        <f>D89-E89</f>
        <v>2846240</v>
      </c>
    </row>
    <row r="90" spans="1:6" s="70" customFormat="1" ht="147.75" customHeight="1">
      <c r="A90" s="83" t="s">
        <v>415</v>
      </c>
      <c r="B90" s="68"/>
      <c r="C90" s="69" t="s">
        <v>416</v>
      </c>
      <c r="D90" s="59">
        <v>21540</v>
      </c>
      <c r="E90" s="59">
        <f aca="true" t="shared" si="9" ref="D90:F92">E91</f>
        <v>0</v>
      </c>
      <c r="F90" s="151">
        <f>D90-E90</f>
        <v>21540</v>
      </c>
    </row>
    <row r="91" spans="1:6" s="70" customFormat="1" ht="156.75" customHeight="1">
      <c r="A91" s="83" t="s">
        <v>418</v>
      </c>
      <c r="B91" s="68"/>
      <c r="C91" s="69" t="s">
        <v>417</v>
      </c>
      <c r="D91" s="59">
        <f t="shared" si="9"/>
        <v>2524700</v>
      </c>
      <c r="E91" s="59">
        <f t="shared" si="9"/>
        <v>0</v>
      </c>
      <c r="F91" s="151">
        <f t="shared" si="9"/>
        <v>2524700</v>
      </c>
    </row>
    <row r="92" spans="1:6" s="70" customFormat="1" ht="71.25" customHeight="1" hidden="1">
      <c r="A92" s="83" t="s">
        <v>223</v>
      </c>
      <c r="B92" s="68"/>
      <c r="C92" s="69" t="s">
        <v>166</v>
      </c>
      <c r="D92" s="59">
        <f t="shared" si="9"/>
        <v>2524700</v>
      </c>
      <c r="E92" s="59">
        <f t="shared" si="9"/>
        <v>0</v>
      </c>
      <c r="F92" s="151">
        <f t="shared" si="9"/>
        <v>2524700</v>
      </c>
    </row>
    <row r="93" spans="1:6" s="70" customFormat="1" ht="36" customHeight="1">
      <c r="A93" s="83" t="s">
        <v>201</v>
      </c>
      <c r="B93" s="68"/>
      <c r="C93" s="69" t="s">
        <v>426</v>
      </c>
      <c r="D93" s="59">
        <f aca="true" t="shared" si="10" ref="D93:F94">D94</f>
        <v>2524700</v>
      </c>
      <c r="E93" s="59">
        <f t="shared" si="10"/>
        <v>0</v>
      </c>
      <c r="F93" s="151">
        <f t="shared" si="10"/>
        <v>2524700</v>
      </c>
    </row>
    <row r="94" spans="1:6" s="70" customFormat="1" ht="13.5" customHeight="1">
      <c r="A94" s="78" t="s">
        <v>183</v>
      </c>
      <c r="B94" s="68"/>
      <c r="C94" s="69" t="s">
        <v>425</v>
      </c>
      <c r="D94" s="59">
        <f t="shared" si="10"/>
        <v>2524700</v>
      </c>
      <c r="E94" s="59">
        <f t="shared" si="10"/>
        <v>0</v>
      </c>
      <c r="F94" s="151">
        <f t="shared" si="10"/>
        <v>2524700</v>
      </c>
    </row>
    <row r="95" spans="1:6" s="70" customFormat="1" ht="23.25" customHeight="1">
      <c r="A95" s="102" t="s">
        <v>187</v>
      </c>
      <c r="B95" s="65"/>
      <c r="C95" s="66" t="s">
        <v>424</v>
      </c>
      <c r="D95" s="67">
        <v>2524700</v>
      </c>
      <c r="E95" s="67">
        <v>0</v>
      </c>
      <c r="F95" s="152">
        <f>D95-E95</f>
        <v>2524700</v>
      </c>
    </row>
    <row r="96" spans="1:6" s="70" customFormat="1" ht="135.75" customHeight="1">
      <c r="A96" s="102" t="s">
        <v>419</v>
      </c>
      <c r="B96" s="65"/>
      <c r="C96" s="66" t="s">
        <v>420</v>
      </c>
      <c r="D96" s="67">
        <f aca="true" t="shared" si="11" ref="D96:F98">D97</f>
        <v>300000</v>
      </c>
      <c r="E96" s="67">
        <f t="shared" si="11"/>
        <v>0</v>
      </c>
      <c r="F96" s="152">
        <f t="shared" si="11"/>
        <v>300000</v>
      </c>
    </row>
    <row r="97" spans="1:6" s="70" customFormat="1" ht="33" customHeight="1">
      <c r="A97" s="102" t="s">
        <v>201</v>
      </c>
      <c r="B97" s="65"/>
      <c r="C97" s="66" t="s">
        <v>421</v>
      </c>
      <c r="D97" s="67">
        <f t="shared" si="11"/>
        <v>300000</v>
      </c>
      <c r="E97" s="67">
        <f t="shared" si="11"/>
        <v>0</v>
      </c>
      <c r="F97" s="152">
        <f t="shared" si="11"/>
        <v>300000</v>
      </c>
    </row>
    <row r="98" spans="1:6" s="70" customFormat="1" ht="23.25" customHeight="1">
      <c r="A98" s="102" t="s">
        <v>183</v>
      </c>
      <c r="B98" s="65"/>
      <c r="C98" s="66" t="s">
        <v>422</v>
      </c>
      <c r="D98" s="67">
        <f t="shared" si="11"/>
        <v>300000</v>
      </c>
      <c r="E98" s="67">
        <f t="shared" si="11"/>
        <v>0</v>
      </c>
      <c r="F98" s="152">
        <f t="shared" si="11"/>
        <v>300000</v>
      </c>
    </row>
    <row r="99" spans="1:6" s="70" customFormat="1" ht="23.25" customHeight="1">
      <c r="A99" s="102" t="s">
        <v>187</v>
      </c>
      <c r="B99" s="65"/>
      <c r="C99" s="66" t="s">
        <v>423</v>
      </c>
      <c r="D99" s="67">
        <v>300000</v>
      </c>
      <c r="E99" s="67">
        <v>0</v>
      </c>
      <c r="F99" s="152">
        <f>D99-E99</f>
        <v>300000</v>
      </c>
    </row>
    <row r="100" spans="1:6" s="70" customFormat="1" ht="1.5" customHeight="1">
      <c r="A100" s="83" t="s">
        <v>277</v>
      </c>
      <c r="B100" s="68"/>
      <c r="C100" s="69" t="s">
        <v>273</v>
      </c>
      <c r="D100" s="58">
        <f>D104</f>
        <v>0</v>
      </c>
      <c r="E100" s="58">
        <f>E104</f>
        <v>0</v>
      </c>
      <c r="F100" s="154">
        <f>F104</f>
        <v>0</v>
      </c>
    </row>
    <row r="101" spans="1:6" s="70" customFormat="1" ht="18" customHeight="1" hidden="1">
      <c r="A101" s="83" t="s">
        <v>213</v>
      </c>
      <c r="B101" s="68"/>
      <c r="C101" s="69" t="s">
        <v>275</v>
      </c>
      <c r="D101" s="58">
        <f>D104</f>
        <v>0</v>
      </c>
      <c r="E101" s="58">
        <f>E104</f>
        <v>0</v>
      </c>
      <c r="F101" s="154">
        <f>F104</f>
        <v>0</v>
      </c>
    </row>
    <row r="102" spans="1:6" s="70" customFormat="1" ht="66" customHeight="1" hidden="1">
      <c r="A102" s="78" t="s">
        <v>274</v>
      </c>
      <c r="B102" s="68"/>
      <c r="C102" s="69" t="s">
        <v>276</v>
      </c>
      <c r="D102" s="59">
        <f>D104</f>
        <v>0</v>
      </c>
      <c r="E102" s="59">
        <f>E104</f>
        <v>0</v>
      </c>
      <c r="F102" s="151">
        <f>F104</f>
        <v>0</v>
      </c>
    </row>
    <row r="103" spans="1:6" s="70" customFormat="1" ht="15.75" customHeight="1" hidden="1">
      <c r="A103" s="78" t="s">
        <v>57</v>
      </c>
      <c r="B103" s="68"/>
      <c r="C103" s="69" t="s">
        <v>278</v>
      </c>
      <c r="D103" s="59">
        <f>D104</f>
        <v>0</v>
      </c>
      <c r="E103" s="59">
        <f>E104</f>
        <v>0</v>
      </c>
      <c r="F103" s="151">
        <f>F104</f>
        <v>0</v>
      </c>
    </row>
    <row r="104" spans="1:6" s="70" customFormat="1" ht="17.25" customHeight="1" hidden="1">
      <c r="A104" s="102" t="s">
        <v>57</v>
      </c>
      <c r="B104" s="65"/>
      <c r="C104" s="66" t="s">
        <v>279</v>
      </c>
      <c r="D104" s="67">
        <v>0</v>
      </c>
      <c r="E104" s="67">
        <v>0</v>
      </c>
      <c r="F104" s="152">
        <f>D104-E104</f>
        <v>0</v>
      </c>
    </row>
    <row r="105" spans="1:6" s="70" customFormat="1" ht="25.5" customHeight="1">
      <c r="A105" s="132" t="s">
        <v>198</v>
      </c>
      <c r="B105" s="133"/>
      <c r="C105" s="134" t="s">
        <v>167</v>
      </c>
      <c r="D105" s="137">
        <f>D106+D129</f>
        <v>5304900</v>
      </c>
      <c r="E105" s="137">
        <f>E106+E129</f>
        <v>4353711.54</v>
      </c>
      <c r="F105" s="137">
        <f>F106+F129</f>
        <v>951188.46</v>
      </c>
    </row>
    <row r="106" spans="1:6" s="70" customFormat="1" ht="15" customHeight="1">
      <c r="A106" s="94" t="s">
        <v>291</v>
      </c>
      <c r="B106" s="68"/>
      <c r="C106" s="69" t="s">
        <v>290</v>
      </c>
      <c r="D106" s="58">
        <f>D111+D107+D119+D123+D126</f>
        <v>5089900</v>
      </c>
      <c r="E106" s="58">
        <f>E111+E107+E119+E123+E126</f>
        <v>4353711.54</v>
      </c>
      <c r="F106" s="58">
        <f>F111+F107+F119+F123+F126</f>
        <v>736188.46</v>
      </c>
    </row>
    <row r="107" spans="1:6" s="70" customFormat="1" ht="135" customHeight="1">
      <c r="A107" s="160" t="s">
        <v>427</v>
      </c>
      <c r="B107" s="183"/>
      <c r="C107" s="184" t="s">
        <v>428</v>
      </c>
      <c r="D107" s="185">
        <f aca="true" t="shared" si="12" ref="D107:E109">D108</f>
        <v>10000</v>
      </c>
      <c r="E107" s="185">
        <f t="shared" si="12"/>
        <v>1925</v>
      </c>
      <c r="F107" s="186">
        <f>D107-E107</f>
        <v>8075</v>
      </c>
    </row>
    <row r="108" spans="1:256" s="193" customFormat="1" ht="38.25" customHeight="1">
      <c r="A108" s="192" t="s">
        <v>201</v>
      </c>
      <c r="B108" s="68"/>
      <c r="C108" s="69" t="s">
        <v>430</v>
      </c>
      <c r="D108" s="58">
        <f t="shared" si="12"/>
        <v>10000</v>
      </c>
      <c r="E108" s="58">
        <f t="shared" si="12"/>
        <v>1925</v>
      </c>
      <c r="F108" s="154">
        <f>F109</f>
        <v>8075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6" s="70" customFormat="1" ht="17.25" customHeight="1">
      <c r="A109" s="187" t="s">
        <v>183</v>
      </c>
      <c r="B109" s="188"/>
      <c r="C109" s="189" t="s">
        <v>432</v>
      </c>
      <c r="D109" s="190">
        <f t="shared" si="12"/>
        <v>10000</v>
      </c>
      <c r="E109" s="190">
        <f t="shared" si="12"/>
        <v>1925</v>
      </c>
      <c r="F109" s="191">
        <f>F110</f>
        <v>8075</v>
      </c>
    </row>
    <row r="110" spans="1:6" s="70" customFormat="1" ht="24" customHeight="1">
      <c r="A110" s="83" t="s">
        <v>429</v>
      </c>
      <c r="B110" s="68"/>
      <c r="C110" s="69" t="s">
        <v>431</v>
      </c>
      <c r="D110" s="58">
        <v>10000</v>
      </c>
      <c r="E110" s="58">
        <v>1925</v>
      </c>
      <c r="F110" s="154">
        <f aca="true" t="shared" si="13" ref="F110:F115">D110-E110</f>
        <v>8075</v>
      </c>
    </row>
    <row r="111" spans="1:6" s="70" customFormat="1" ht="176.25" customHeight="1">
      <c r="A111" s="83" t="s">
        <v>433</v>
      </c>
      <c r="B111" s="68"/>
      <c r="C111" s="69" t="s">
        <v>434</v>
      </c>
      <c r="D111" s="58">
        <f>D112+D116</f>
        <v>731600</v>
      </c>
      <c r="E111" s="58">
        <f>E116+E115+E112</f>
        <v>105085.54</v>
      </c>
      <c r="F111" s="152">
        <f t="shared" si="13"/>
        <v>626514.46</v>
      </c>
    </row>
    <row r="112" spans="1:6" s="70" customFormat="1" ht="15" customHeight="1">
      <c r="A112" s="78" t="s">
        <v>183</v>
      </c>
      <c r="B112" s="77"/>
      <c r="C112" s="69" t="s">
        <v>435</v>
      </c>
      <c r="D112" s="59">
        <f>D113+D114+D115</f>
        <v>711600</v>
      </c>
      <c r="E112" s="59">
        <f>E113+E114+E115</f>
        <v>105085.54</v>
      </c>
      <c r="F112" s="152">
        <f t="shared" si="13"/>
        <v>606514.46</v>
      </c>
    </row>
    <row r="113" spans="1:6" s="70" customFormat="1" ht="15" customHeight="1">
      <c r="A113" s="78" t="s">
        <v>186</v>
      </c>
      <c r="B113" s="77"/>
      <c r="C113" s="69" t="s">
        <v>437</v>
      </c>
      <c r="D113" s="59">
        <f>712000-17300</f>
        <v>694700</v>
      </c>
      <c r="E113" s="59">
        <v>105085.54</v>
      </c>
      <c r="F113" s="152">
        <f t="shared" si="13"/>
        <v>589614.46</v>
      </c>
    </row>
    <row r="114" spans="1:6" s="70" customFormat="1" ht="24" customHeight="1">
      <c r="A114" s="78" t="s">
        <v>187</v>
      </c>
      <c r="B114" s="77"/>
      <c r="C114" s="69" t="s">
        <v>438</v>
      </c>
      <c r="D114" s="59">
        <v>16900</v>
      </c>
      <c r="E114" s="59">
        <v>0</v>
      </c>
      <c r="F114" s="152">
        <f t="shared" si="13"/>
        <v>16900</v>
      </c>
    </row>
    <row r="115" spans="1:6" s="70" customFormat="1" ht="17.25" customHeight="1">
      <c r="A115" s="102" t="s">
        <v>188</v>
      </c>
      <c r="B115" s="73"/>
      <c r="C115" s="66" t="s">
        <v>436</v>
      </c>
      <c r="D115" s="67">
        <v>0</v>
      </c>
      <c r="E115" s="67"/>
      <c r="F115" s="152">
        <f t="shared" si="13"/>
        <v>0</v>
      </c>
    </row>
    <row r="116" spans="1:6" s="70" customFormat="1" ht="17.25" customHeight="1">
      <c r="A116" s="78" t="s">
        <v>192</v>
      </c>
      <c r="B116" s="68"/>
      <c r="C116" s="69" t="s">
        <v>439</v>
      </c>
      <c r="D116" s="58">
        <f>D117+D118</f>
        <v>20000</v>
      </c>
      <c r="E116" s="58">
        <f>E117+E118</f>
        <v>0</v>
      </c>
      <c r="F116" s="154">
        <f>F117</f>
        <v>10000</v>
      </c>
    </row>
    <row r="117" spans="1:6" s="70" customFormat="1" ht="24.75" customHeight="1">
      <c r="A117" s="178" t="s">
        <v>243</v>
      </c>
      <c r="B117" s="179"/>
      <c r="C117" s="180" t="s">
        <v>440</v>
      </c>
      <c r="D117" s="181">
        <v>10000</v>
      </c>
      <c r="E117" s="181">
        <v>0</v>
      </c>
      <c r="F117" s="182">
        <f>D117-E117</f>
        <v>10000</v>
      </c>
    </row>
    <row r="118" spans="1:6" s="70" customFormat="1" ht="24.75" customHeight="1">
      <c r="A118" s="178" t="s">
        <v>193</v>
      </c>
      <c r="B118" s="179"/>
      <c r="C118" s="180" t="s">
        <v>441</v>
      </c>
      <c r="D118" s="181">
        <v>10000</v>
      </c>
      <c r="E118" s="181">
        <v>0</v>
      </c>
      <c r="F118" s="182">
        <f>D118-E118</f>
        <v>10000</v>
      </c>
    </row>
    <row r="119" spans="1:6" s="70" customFormat="1" ht="165.75" customHeight="1">
      <c r="A119" s="178" t="s">
        <v>442</v>
      </c>
      <c r="B119" s="179"/>
      <c r="C119" s="180" t="s">
        <v>443</v>
      </c>
      <c r="D119" s="181">
        <f aca="true" t="shared" si="14" ref="D119:F121">D120</f>
        <v>20000</v>
      </c>
      <c r="E119" s="181">
        <f t="shared" si="14"/>
        <v>20000</v>
      </c>
      <c r="F119" s="182">
        <f t="shared" si="14"/>
        <v>0</v>
      </c>
    </row>
    <row r="120" spans="1:6" s="70" customFormat="1" ht="39" customHeight="1">
      <c r="A120" s="178" t="s">
        <v>354</v>
      </c>
      <c r="B120" s="179"/>
      <c r="C120" s="180" t="s">
        <v>444</v>
      </c>
      <c r="D120" s="181">
        <f t="shared" si="14"/>
        <v>20000</v>
      </c>
      <c r="E120" s="181">
        <f t="shared" si="14"/>
        <v>20000</v>
      </c>
      <c r="F120" s="182">
        <f t="shared" si="14"/>
        <v>0</v>
      </c>
    </row>
    <row r="121" spans="1:7" s="70" customFormat="1" ht="24.75" customHeight="1">
      <c r="A121" s="178" t="s">
        <v>355</v>
      </c>
      <c r="B121" s="179"/>
      <c r="C121" s="180" t="s">
        <v>445</v>
      </c>
      <c r="D121" s="181">
        <f t="shared" si="14"/>
        <v>20000</v>
      </c>
      <c r="E121" s="181">
        <f t="shared" si="14"/>
        <v>20000</v>
      </c>
      <c r="F121" s="182">
        <f t="shared" si="14"/>
        <v>0</v>
      </c>
      <c r="G121" s="58">
        <f>G122+G143</f>
        <v>0</v>
      </c>
    </row>
    <row r="122" spans="1:6" s="70" customFormat="1" ht="24.75" customHeight="1">
      <c r="A122" s="178" t="s">
        <v>188</v>
      </c>
      <c r="B122" s="179"/>
      <c r="C122" s="180" t="s">
        <v>446</v>
      </c>
      <c r="D122" s="181">
        <v>20000</v>
      </c>
      <c r="E122" s="181">
        <v>20000</v>
      </c>
      <c r="F122" s="182">
        <f aca="true" t="shared" si="15" ref="F122:F128">D122-E122</f>
        <v>0</v>
      </c>
    </row>
    <row r="123" spans="1:6" s="70" customFormat="1" ht="124.5" customHeight="1">
      <c r="A123" s="178" t="s">
        <v>491</v>
      </c>
      <c r="B123" s="179"/>
      <c r="C123" s="180" t="s">
        <v>494</v>
      </c>
      <c r="D123" s="181">
        <f>D124</f>
        <v>86200</v>
      </c>
      <c r="E123" s="181">
        <f>E124</f>
        <v>0</v>
      </c>
      <c r="F123" s="182">
        <f t="shared" si="15"/>
        <v>86200</v>
      </c>
    </row>
    <row r="124" spans="1:6" s="70" customFormat="1" ht="60" customHeight="1">
      <c r="A124" s="178" t="s">
        <v>492</v>
      </c>
      <c r="B124" s="179"/>
      <c r="C124" s="180" t="s">
        <v>495</v>
      </c>
      <c r="D124" s="181">
        <f>D125</f>
        <v>86200</v>
      </c>
      <c r="E124" s="181">
        <f>E125</f>
        <v>0</v>
      </c>
      <c r="F124" s="182">
        <f t="shared" si="15"/>
        <v>86200</v>
      </c>
    </row>
    <row r="125" spans="1:6" s="70" customFormat="1" ht="43.5" customHeight="1">
      <c r="A125" s="178" t="s">
        <v>493</v>
      </c>
      <c r="B125" s="179"/>
      <c r="C125" s="180" t="s">
        <v>496</v>
      </c>
      <c r="D125" s="181">
        <v>86200</v>
      </c>
      <c r="E125" s="181">
        <v>0</v>
      </c>
      <c r="F125" s="182">
        <f t="shared" si="15"/>
        <v>86200</v>
      </c>
    </row>
    <row r="126" spans="1:6" s="70" customFormat="1" ht="43.5" customHeight="1">
      <c r="A126" s="178" t="s">
        <v>506</v>
      </c>
      <c r="B126" s="179"/>
      <c r="C126" s="180" t="s">
        <v>507</v>
      </c>
      <c r="D126" s="181">
        <f>D127</f>
        <v>4242100</v>
      </c>
      <c r="E126" s="181">
        <f>E127</f>
        <v>4226701</v>
      </c>
      <c r="F126" s="182">
        <f t="shared" si="15"/>
        <v>15399</v>
      </c>
    </row>
    <row r="127" spans="1:6" s="70" customFormat="1" ht="43.5" customHeight="1">
      <c r="A127" s="178" t="s">
        <v>506</v>
      </c>
      <c r="B127" s="179"/>
      <c r="C127" s="180" t="s">
        <v>508</v>
      </c>
      <c r="D127" s="181">
        <f>D128</f>
        <v>4242100</v>
      </c>
      <c r="E127" s="181">
        <f>E128</f>
        <v>4226701</v>
      </c>
      <c r="F127" s="182">
        <f t="shared" si="15"/>
        <v>15399</v>
      </c>
    </row>
    <row r="128" spans="1:6" s="70" customFormat="1" ht="43.5" customHeight="1">
      <c r="A128" s="178" t="s">
        <v>243</v>
      </c>
      <c r="B128" s="179"/>
      <c r="C128" s="180" t="s">
        <v>509</v>
      </c>
      <c r="D128" s="181">
        <v>4242100</v>
      </c>
      <c r="E128" s="181">
        <v>4226701</v>
      </c>
      <c r="F128" s="182">
        <f t="shared" si="15"/>
        <v>15399</v>
      </c>
    </row>
    <row r="129" spans="1:6" s="70" customFormat="1" ht="15" customHeight="1">
      <c r="A129" s="94" t="s">
        <v>224</v>
      </c>
      <c r="B129" s="68"/>
      <c r="C129" s="69" t="s">
        <v>168</v>
      </c>
      <c r="D129" s="58">
        <f>D130+D145</f>
        <v>215000</v>
      </c>
      <c r="E129" s="58">
        <f>E130+E145</f>
        <v>0</v>
      </c>
      <c r="F129" s="58">
        <f>F130+F145</f>
        <v>215000</v>
      </c>
    </row>
    <row r="130" spans="1:6" s="70" customFormat="1" ht="157.5" customHeight="1">
      <c r="A130" s="83" t="s">
        <v>447</v>
      </c>
      <c r="B130" s="68"/>
      <c r="C130" s="69" t="s">
        <v>448</v>
      </c>
      <c r="D130" s="58">
        <f>D133</f>
        <v>15000</v>
      </c>
      <c r="E130" s="58">
        <f>E133</f>
        <v>0</v>
      </c>
      <c r="F130" s="154">
        <f>F133</f>
        <v>15000</v>
      </c>
    </row>
    <row r="131" spans="1:6" s="70" customFormat="1" ht="0.75" customHeight="1">
      <c r="A131" s="83" t="s">
        <v>256</v>
      </c>
      <c r="B131" s="68"/>
      <c r="C131" s="69" t="s">
        <v>204</v>
      </c>
      <c r="D131" s="58">
        <v>0</v>
      </c>
      <c r="E131" s="58">
        <f>E132+E141+E145</f>
        <v>0</v>
      </c>
      <c r="F131" s="58">
        <f>F132+F141+F145</f>
        <v>230000</v>
      </c>
    </row>
    <row r="132" spans="1:6" s="70" customFormat="1" ht="37.5" customHeight="1" hidden="1">
      <c r="A132" s="83" t="s">
        <v>225</v>
      </c>
      <c r="B132" s="68"/>
      <c r="C132" s="69" t="s">
        <v>169</v>
      </c>
      <c r="D132" s="58">
        <f>D133</f>
        <v>15000</v>
      </c>
      <c r="E132" s="58">
        <f>E133</f>
        <v>0</v>
      </c>
      <c r="F132" s="154">
        <f>F133</f>
        <v>15000</v>
      </c>
    </row>
    <row r="133" spans="1:6" s="70" customFormat="1" ht="36.75" customHeight="1">
      <c r="A133" s="83" t="s">
        <v>201</v>
      </c>
      <c r="B133" s="68"/>
      <c r="C133" s="69" t="s">
        <v>449</v>
      </c>
      <c r="D133" s="58">
        <f>D143</f>
        <v>15000</v>
      </c>
      <c r="E133" s="58">
        <f>E143</f>
        <v>0</v>
      </c>
      <c r="F133" s="154">
        <f>F143</f>
        <v>15000</v>
      </c>
    </row>
    <row r="134" spans="1:6" s="70" customFormat="1" ht="1.5" customHeight="1" hidden="1">
      <c r="A134" s="78" t="s">
        <v>183</v>
      </c>
      <c r="B134" s="68"/>
      <c r="C134" s="69" t="s">
        <v>184</v>
      </c>
      <c r="D134" s="58">
        <f>D136+D137+D135+D139+D140+D138</f>
        <v>0</v>
      </c>
      <c r="E134" s="58">
        <f>E136+E137+E135+E139+E140+E138</f>
        <v>0</v>
      </c>
      <c r="F134" s="58">
        <f>F135+F136+F137+F138+F139+F140</f>
        <v>0</v>
      </c>
    </row>
    <row r="135" spans="1:6" s="70" customFormat="1" ht="13.5" customHeight="1" hidden="1">
      <c r="A135" s="102" t="s">
        <v>271</v>
      </c>
      <c r="B135" s="65"/>
      <c r="C135" s="66" t="s">
        <v>270</v>
      </c>
      <c r="D135" s="67">
        <v>0</v>
      </c>
      <c r="E135" s="67">
        <v>0</v>
      </c>
      <c r="F135" s="152">
        <f aca="true" t="shared" si="16" ref="F135:F140">D135-E135</f>
        <v>0</v>
      </c>
    </row>
    <row r="136" spans="1:6" s="70" customFormat="1" ht="13.5" customHeight="1" hidden="1">
      <c r="A136" s="102" t="s">
        <v>186</v>
      </c>
      <c r="B136" s="65"/>
      <c r="C136" s="66" t="s">
        <v>170</v>
      </c>
      <c r="D136" s="67">
        <v>0</v>
      </c>
      <c r="E136" s="67">
        <v>0</v>
      </c>
      <c r="F136" s="152">
        <f t="shared" si="16"/>
        <v>0</v>
      </c>
    </row>
    <row r="137" spans="1:6" s="70" customFormat="1" ht="25.5" customHeight="1" hidden="1">
      <c r="A137" s="102" t="s">
        <v>187</v>
      </c>
      <c r="B137" s="65"/>
      <c r="C137" s="66" t="s">
        <v>171</v>
      </c>
      <c r="D137" s="67">
        <v>0</v>
      </c>
      <c r="E137" s="67">
        <v>0</v>
      </c>
      <c r="F137" s="152">
        <f t="shared" si="16"/>
        <v>0</v>
      </c>
    </row>
    <row r="138" spans="1:6" s="70" customFormat="1" ht="25.5" customHeight="1" hidden="1">
      <c r="A138" s="102" t="s">
        <v>187</v>
      </c>
      <c r="B138" s="65"/>
      <c r="C138" s="66" t="s">
        <v>295</v>
      </c>
      <c r="D138" s="67">
        <v>0</v>
      </c>
      <c r="E138" s="67">
        <v>0</v>
      </c>
      <c r="F138" s="152">
        <f t="shared" si="16"/>
        <v>0</v>
      </c>
    </row>
    <row r="139" spans="1:6" s="70" customFormat="1" ht="25.5" customHeight="1" hidden="1">
      <c r="A139" s="102" t="s">
        <v>187</v>
      </c>
      <c r="B139" s="65"/>
      <c r="C139" s="66" t="s">
        <v>281</v>
      </c>
      <c r="D139" s="67">
        <v>0</v>
      </c>
      <c r="E139" s="67">
        <v>0</v>
      </c>
      <c r="F139" s="152">
        <f t="shared" si="16"/>
        <v>0</v>
      </c>
    </row>
    <row r="140" spans="1:6" s="70" customFormat="1" ht="25.5" customHeight="1" hidden="1">
      <c r="A140" s="102" t="s">
        <v>187</v>
      </c>
      <c r="B140" s="65"/>
      <c r="C140" s="66" t="s">
        <v>282</v>
      </c>
      <c r="D140" s="67">
        <v>0</v>
      </c>
      <c r="E140" s="67">
        <v>0</v>
      </c>
      <c r="F140" s="152">
        <f t="shared" si="16"/>
        <v>0</v>
      </c>
    </row>
    <row r="141" spans="1:6" s="70" customFormat="1" ht="1.5" customHeight="1" hidden="1">
      <c r="A141" s="83" t="s">
        <v>259</v>
      </c>
      <c r="B141" s="68"/>
      <c r="C141" s="69" t="s">
        <v>258</v>
      </c>
      <c r="D141" s="58">
        <v>0</v>
      </c>
      <c r="E141" s="58">
        <v>0</v>
      </c>
      <c r="F141" s="154">
        <f>F144</f>
        <v>15000</v>
      </c>
    </row>
    <row r="142" spans="1:6" s="70" customFormat="1" ht="37.5" customHeight="1" hidden="1">
      <c r="A142" s="83" t="s">
        <v>201</v>
      </c>
      <c r="B142" s="68"/>
      <c r="C142" s="69" t="s">
        <v>257</v>
      </c>
      <c r="D142" s="58">
        <v>0</v>
      </c>
      <c r="E142" s="58">
        <v>0</v>
      </c>
      <c r="F142" s="154">
        <f>F144</f>
        <v>15000</v>
      </c>
    </row>
    <row r="143" spans="1:6" s="70" customFormat="1" ht="13.5" customHeight="1">
      <c r="A143" s="78" t="s">
        <v>183</v>
      </c>
      <c r="B143" s="68"/>
      <c r="C143" s="69" t="s">
        <v>450</v>
      </c>
      <c r="D143" s="59">
        <f>D144</f>
        <v>15000</v>
      </c>
      <c r="E143" s="59">
        <f>E144</f>
        <v>0</v>
      </c>
      <c r="F143" s="151">
        <f>F144</f>
        <v>15000</v>
      </c>
    </row>
    <row r="144" spans="1:6" s="70" customFormat="1" ht="22.5" customHeight="1">
      <c r="A144" s="102" t="s">
        <v>187</v>
      </c>
      <c r="B144" s="65"/>
      <c r="C144" s="66" t="s">
        <v>451</v>
      </c>
      <c r="D144" s="67">
        <v>15000</v>
      </c>
      <c r="E144" s="67">
        <v>0</v>
      </c>
      <c r="F144" s="152">
        <f>D144-E144</f>
        <v>15000</v>
      </c>
    </row>
    <row r="145" spans="1:6" s="70" customFormat="1" ht="180" customHeight="1">
      <c r="A145" s="83" t="s">
        <v>452</v>
      </c>
      <c r="B145" s="68"/>
      <c r="C145" s="69" t="s">
        <v>453</v>
      </c>
      <c r="D145" s="58">
        <f>D148</f>
        <v>200000</v>
      </c>
      <c r="E145" s="58">
        <f>E148</f>
        <v>0</v>
      </c>
      <c r="F145" s="154">
        <f>F148</f>
        <v>200000</v>
      </c>
    </row>
    <row r="146" spans="1:6" s="70" customFormat="1" ht="37.5" customHeight="1">
      <c r="A146" s="83" t="s">
        <v>201</v>
      </c>
      <c r="B146" s="68"/>
      <c r="C146" s="69" t="s">
        <v>260</v>
      </c>
      <c r="D146" s="58">
        <f>D148</f>
        <v>200000</v>
      </c>
      <c r="E146" s="58">
        <f>E148</f>
        <v>0</v>
      </c>
      <c r="F146" s="154">
        <f>F148</f>
        <v>200000</v>
      </c>
    </row>
    <row r="147" spans="1:6" s="70" customFormat="1" ht="13.5" customHeight="1">
      <c r="A147" s="78" t="s">
        <v>183</v>
      </c>
      <c r="B147" s="68"/>
      <c r="C147" s="69" t="s">
        <v>272</v>
      </c>
      <c r="D147" s="59">
        <f>D148</f>
        <v>200000</v>
      </c>
      <c r="E147" s="59">
        <f>E148</f>
        <v>0</v>
      </c>
      <c r="F147" s="151">
        <f>F148</f>
        <v>200000</v>
      </c>
    </row>
    <row r="148" spans="1:6" s="70" customFormat="1" ht="22.5" customHeight="1">
      <c r="A148" s="102" t="s">
        <v>429</v>
      </c>
      <c r="B148" s="65"/>
      <c r="C148" s="66" t="s">
        <v>454</v>
      </c>
      <c r="D148" s="67">
        <v>200000</v>
      </c>
      <c r="E148" s="67">
        <v>0</v>
      </c>
      <c r="F148" s="152">
        <f>D148-E148</f>
        <v>200000</v>
      </c>
    </row>
    <row r="149" spans="1:6" s="70" customFormat="1" ht="35.25" customHeight="1">
      <c r="A149" s="138" t="s">
        <v>262</v>
      </c>
      <c r="B149" s="133"/>
      <c r="C149" s="134" t="s">
        <v>261</v>
      </c>
      <c r="D149" s="137">
        <f aca="true" t="shared" si="17" ref="D149:E152">D150</f>
        <v>10000</v>
      </c>
      <c r="E149" s="137">
        <f t="shared" si="17"/>
        <v>0</v>
      </c>
      <c r="F149" s="154">
        <f>D149-E149</f>
        <v>10000</v>
      </c>
    </row>
    <row r="150" spans="1:6" s="70" customFormat="1" ht="25.5" customHeight="1">
      <c r="A150" s="83" t="s">
        <v>263</v>
      </c>
      <c r="B150" s="68"/>
      <c r="C150" s="69" t="s">
        <v>265</v>
      </c>
      <c r="D150" s="58">
        <f t="shared" si="17"/>
        <v>10000</v>
      </c>
      <c r="E150" s="58">
        <f t="shared" si="17"/>
        <v>0</v>
      </c>
      <c r="F150" s="154">
        <f>D150-E150</f>
        <v>10000</v>
      </c>
    </row>
    <row r="151" spans="1:6" s="70" customFormat="1" ht="22.5" customHeight="1" hidden="1">
      <c r="A151" s="83" t="s">
        <v>200</v>
      </c>
      <c r="B151" s="68"/>
      <c r="C151" s="69" t="s">
        <v>264</v>
      </c>
      <c r="D151" s="58">
        <f t="shared" si="17"/>
        <v>10000</v>
      </c>
      <c r="E151" s="58">
        <f t="shared" si="17"/>
        <v>0</v>
      </c>
      <c r="F151" s="154"/>
    </row>
    <row r="152" spans="1:6" s="70" customFormat="1" ht="147" customHeight="1">
      <c r="A152" s="78" t="s">
        <v>455</v>
      </c>
      <c r="B152" s="68"/>
      <c r="C152" s="69" t="s">
        <v>456</v>
      </c>
      <c r="D152" s="58">
        <f t="shared" si="17"/>
        <v>10000</v>
      </c>
      <c r="E152" s="58">
        <f t="shared" si="17"/>
        <v>0</v>
      </c>
      <c r="F152" s="154">
        <f>D152-E152</f>
        <v>10000</v>
      </c>
    </row>
    <row r="153" spans="1:6" s="70" customFormat="1" ht="37.5" customHeight="1">
      <c r="A153" s="83" t="s">
        <v>201</v>
      </c>
      <c r="B153" s="68"/>
      <c r="C153" s="69" t="s">
        <v>457</v>
      </c>
      <c r="D153" s="58">
        <f>D155</f>
        <v>10000</v>
      </c>
      <c r="E153" s="58">
        <f>E155</f>
        <v>0</v>
      </c>
      <c r="F153" s="154">
        <f>F155</f>
        <v>10000</v>
      </c>
    </row>
    <row r="154" spans="1:6" s="70" customFormat="1" ht="13.5" customHeight="1">
      <c r="A154" s="78" t="s">
        <v>183</v>
      </c>
      <c r="B154" s="68"/>
      <c r="C154" s="69" t="s">
        <v>458</v>
      </c>
      <c r="D154" s="59">
        <f>D155</f>
        <v>10000</v>
      </c>
      <c r="E154" s="59">
        <f>E155</f>
        <v>0</v>
      </c>
      <c r="F154" s="151">
        <f>F155</f>
        <v>10000</v>
      </c>
    </row>
    <row r="155" spans="1:6" s="70" customFormat="1" ht="13.5" customHeight="1">
      <c r="A155" s="102" t="s">
        <v>188</v>
      </c>
      <c r="B155" s="65"/>
      <c r="C155" s="66" t="s">
        <v>459</v>
      </c>
      <c r="D155" s="67">
        <v>10000</v>
      </c>
      <c r="E155" s="67">
        <v>0</v>
      </c>
      <c r="F155" s="152">
        <f>D155-E155</f>
        <v>10000</v>
      </c>
    </row>
    <row r="156" spans="1:6" s="70" customFormat="1" ht="18.75" customHeight="1">
      <c r="A156" s="132" t="s">
        <v>199</v>
      </c>
      <c r="B156" s="133"/>
      <c r="C156" s="134" t="s">
        <v>172</v>
      </c>
      <c r="D156" s="135">
        <f>D157+D174</f>
        <v>4276400</v>
      </c>
      <c r="E156" s="135">
        <f>E157</f>
        <v>805235.93</v>
      </c>
      <c r="F156" s="155">
        <f>D156-E156</f>
        <v>3471164.07</v>
      </c>
    </row>
    <row r="157" spans="1:6" s="70" customFormat="1" ht="14.25" customHeight="1">
      <c r="A157" s="83" t="s">
        <v>226</v>
      </c>
      <c r="B157" s="68"/>
      <c r="C157" s="69" t="s">
        <v>173</v>
      </c>
      <c r="D157" s="59">
        <f>D158+D170</f>
        <v>4276400</v>
      </c>
      <c r="E157" s="59">
        <f>E158+E170</f>
        <v>805235.93</v>
      </c>
      <c r="F157" s="59">
        <f>D157-E157</f>
        <v>3471164.07</v>
      </c>
    </row>
    <row r="158" spans="1:6" s="70" customFormat="1" ht="1.5" customHeight="1">
      <c r="A158" s="83" t="s">
        <v>200</v>
      </c>
      <c r="B158" s="68"/>
      <c r="C158" s="69" t="s">
        <v>202</v>
      </c>
      <c r="D158" s="59">
        <f>D159</f>
        <v>4276400</v>
      </c>
      <c r="E158" s="59">
        <f>E159</f>
        <v>805235.93</v>
      </c>
      <c r="F158" s="151">
        <v>904691.11</v>
      </c>
    </row>
    <row r="159" spans="1:6" s="70" customFormat="1" ht="147.75" customHeight="1">
      <c r="A159" s="83" t="s">
        <v>460</v>
      </c>
      <c r="B159" s="68"/>
      <c r="C159" s="69" t="s">
        <v>461</v>
      </c>
      <c r="D159" s="59">
        <f>D160+D166</f>
        <v>4276400</v>
      </c>
      <c r="E159" s="59">
        <f>E160+E166</f>
        <v>805235.93</v>
      </c>
      <c r="F159" s="151">
        <f>F160+F166</f>
        <v>3471164.07</v>
      </c>
    </row>
    <row r="160" spans="1:6" s="70" customFormat="1" ht="3" customHeight="1">
      <c r="A160" s="83" t="s">
        <v>227</v>
      </c>
      <c r="B160" s="68"/>
      <c r="C160" s="69" t="s">
        <v>174</v>
      </c>
      <c r="D160" s="59">
        <f aca="true" t="shared" si="18" ref="D160:F162">D161</f>
        <v>4276400</v>
      </c>
      <c r="E160" s="59">
        <f t="shared" si="18"/>
        <v>805235.93</v>
      </c>
      <c r="F160" s="151">
        <f t="shared" si="18"/>
        <v>3471164.07</v>
      </c>
    </row>
    <row r="161" spans="1:6" s="70" customFormat="1" ht="85.5" customHeight="1">
      <c r="A161" s="82" t="s">
        <v>208</v>
      </c>
      <c r="B161" s="68"/>
      <c r="C161" s="69" t="s">
        <v>462</v>
      </c>
      <c r="D161" s="59">
        <f t="shared" si="18"/>
        <v>4276400</v>
      </c>
      <c r="E161" s="59">
        <f t="shared" si="18"/>
        <v>805235.93</v>
      </c>
      <c r="F161" s="151">
        <f t="shared" si="18"/>
        <v>3471164.07</v>
      </c>
    </row>
    <row r="162" spans="1:6" s="70" customFormat="1" ht="27.75" customHeight="1">
      <c r="A162" s="78" t="s">
        <v>189</v>
      </c>
      <c r="B162" s="68"/>
      <c r="C162" s="69" t="s">
        <v>463</v>
      </c>
      <c r="D162" s="59">
        <f t="shared" si="18"/>
        <v>4276400</v>
      </c>
      <c r="E162" s="59">
        <f t="shared" si="18"/>
        <v>805235.93</v>
      </c>
      <c r="F162" s="151">
        <f t="shared" si="18"/>
        <v>3471164.07</v>
      </c>
    </row>
    <row r="163" spans="1:6" s="70" customFormat="1" ht="35.25" customHeight="1">
      <c r="A163" s="102" t="s">
        <v>190</v>
      </c>
      <c r="B163" s="65"/>
      <c r="C163" s="66" t="s">
        <v>464</v>
      </c>
      <c r="D163" s="67">
        <v>4276400</v>
      </c>
      <c r="E163" s="67">
        <v>805235.93</v>
      </c>
      <c r="F163" s="152">
        <f>D163-E163</f>
        <v>3471164.07</v>
      </c>
    </row>
    <row r="164" spans="1:6" s="70" customFormat="1" ht="13.5" customHeight="1" hidden="1">
      <c r="A164" s="79"/>
      <c r="B164" s="68"/>
      <c r="C164" s="69" t="s">
        <v>202</v>
      </c>
      <c r="D164" s="59"/>
      <c r="E164" s="59"/>
      <c r="F164" s="151"/>
    </row>
    <row r="165" spans="1:6" s="70" customFormat="1" ht="13.5" customHeight="1" hidden="1">
      <c r="A165" s="79"/>
      <c r="B165" s="68"/>
      <c r="C165" s="69" t="s">
        <v>203</v>
      </c>
      <c r="D165" s="59"/>
      <c r="E165" s="59"/>
      <c r="F165" s="151"/>
    </row>
    <row r="166" spans="1:6" s="70" customFormat="1" ht="1.5" customHeight="1">
      <c r="A166" s="83" t="s">
        <v>228</v>
      </c>
      <c r="B166" s="68"/>
      <c r="C166" s="69" t="s">
        <v>175</v>
      </c>
      <c r="D166" s="59">
        <f aca="true" t="shared" si="19" ref="D166:F168">D167</f>
        <v>0</v>
      </c>
      <c r="E166" s="59">
        <f t="shared" si="19"/>
        <v>0</v>
      </c>
      <c r="F166" s="151">
        <f t="shared" si="19"/>
        <v>0</v>
      </c>
    </row>
    <row r="167" spans="1:6" s="70" customFormat="1" ht="88.5" customHeight="1" hidden="1">
      <c r="A167" s="82" t="s">
        <v>208</v>
      </c>
      <c r="B167" s="68"/>
      <c r="C167" s="69" t="s">
        <v>176</v>
      </c>
      <c r="D167" s="59">
        <f t="shared" si="19"/>
        <v>0</v>
      </c>
      <c r="E167" s="59">
        <f t="shared" si="19"/>
        <v>0</v>
      </c>
      <c r="F167" s="151">
        <f t="shared" si="19"/>
        <v>0</v>
      </c>
    </row>
    <row r="168" spans="1:6" s="70" customFormat="1" ht="27" customHeight="1" hidden="1">
      <c r="A168" s="78" t="s">
        <v>189</v>
      </c>
      <c r="B168" s="68"/>
      <c r="C168" s="69" t="s">
        <v>177</v>
      </c>
      <c r="D168" s="59">
        <f t="shared" si="19"/>
        <v>0</v>
      </c>
      <c r="E168" s="59">
        <f t="shared" si="19"/>
        <v>0</v>
      </c>
      <c r="F168" s="151">
        <f t="shared" si="19"/>
        <v>0</v>
      </c>
    </row>
    <row r="169" spans="1:6" s="70" customFormat="1" ht="34.5" customHeight="1" hidden="1">
      <c r="A169" s="102" t="s">
        <v>190</v>
      </c>
      <c r="B169" s="65"/>
      <c r="C169" s="66" t="s">
        <v>178</v>
      </c>
      <c r="D169" s="67">
        <v>0</v>
      </c>
      <c r="E169" s="67">
        <v>0</v>
      </c>
      <c r="F169" s="152">
        <f>D169-E169</f>
        <v>0</v>
      </c>
    </row>
    <row r="170" spans="1:6" s="70" customFormat="1" ht="17.25" customHeight="1" hidden="1">
      <c r="A170" s="79"/>
      <c r="B170" s="68"/>
      <c r="C170" s="80" t="s">
        <v>344</v>
      </c>
      <c r="D170" s="81">
        <v>0</v>
      </c>
      <c r="E170" s="81">
        <v>0</v>
      </c>
      <c r="F170" s="156">
        <f>D170-E170</f>
        <v>0</v>
      </c>
    </row>
    <row r="171" spans="1:6" s="70" customFormat="1" ht="2.25" customHeight="1">
      <c r="A171" s="116"/>
      <c r="B171" s="68"/>
      <c r="C171" s="69"/>
      <c r="D171" s="59"/>
      <c r="E171" s="59"/>
      <c r="F171" s="151"/>
    </row>
    <row r="172" spans="1:6" s="70" customFormat="1" ht="10.5" customHeight="1" hidden="1">
      <c r="A172" s="82"/>
      <c r="B172" s="68"/>
      <c r="C172" s="69"/>
      <c r="D172" s="59"/>
      <c r="E172" s="59"/>
      <c r="F172" s="151"/>
    </row>
    <row r="173" spans="1:6" s="70" customFormat="1" ht="12" customHeight="1" hidden="1">
      <c r="A173" s="78"/>
      <c r="B173" s="68"/>
      <c r="C173" s="69"/>
      <c r="D173" s="59"/>
      <c r="E173" s="59"/>
      <c r="F173" s="151"/>
    </row>
    <row r="174" spans="1:43" s="70" customFormat="1" ht="18" customHeight="1" hidden="1">
      <c r="A174" s="78"/>
      <c r="B174" s="65"/>
      <c r="C174" s="66"/>
      <c r="D174" s="67"/>
      <c r="E174" s="67"/>
      <c r="F174" s="152"/>
      <c r="K174" s="8"/>
      <c r="AQ174" s="8"/>
    </row>
    <row r="175" spans="1:256" s="70" customFormat="1" ht="21" customHeight="1">
      <c r="A175" s="139" t="s">
        <v>235</v>
      </c>
      <c r="B175" s="133"/>
      <c r="C175" s="134" t="s">
        <v>236</v>
      </c>
      <c r="D175" s="135">
        <f>D176</f>
        <v>130000</v>
      </c>
      <c r="E175" s="135">
        <f>E176</f>
        <v>21661.86</v>
      </c>
      <c r="F175" s="155">
        <f>F176</f>
        <v>108338.14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6" ht="15" customHeight="1">
      <c r="A176" s="83" t="s">
        <v>237</v>
      </c>
      <c r="B176" s="36"/>
      <c r="C176" s="69" t="s">
        <v>238</v>
      </c>
      <c r="D176" s="59">
        <f>D178</f>
        <v>130000</v>
      </c>
      <c r="E176" s="59">
        <f>E178</f>
        <v>21661.86</v>
      </c>
      <c r="F176" s="151">
        <f>F178</f>
        <v>108338.14</v>
      </c>
    </row>
    <row r="177" spans="1:6" ht="21" customHeight="1">
      <c r="A177" s="83" t="s">
        <v>239</v>
      </c>
      <c r="B177" s="36"/>
      <c r="C177" s="69" t="s">
        <v>466</v>
      </c>
      <c r="D177" s="59">
        <f aca="true" t="shared" si="20" ref="D177:F179">D178</f>
        <v>130000</v>
      </c>
      <c r="E177" s="59">
        <f t="shared" si="20"/>
        <v>21661.86</v>
      </c>
      <c r="F177" s="151">
        <f t="shared" si="20"/>
        <v>108338.14</v>
      </c>
    </row>
    <row r="178" spans="1:43" ht="53.25" customHeight="1">
      <c r="A178" s="83" t="s">
        <v>240</v>
      </c>
      <c r="B178" s="36"/>
      <c r="C178" s="69" t="s">
        <v>465</v>
      </c>
      <c r="D178" s="59">
        <f t="shared" si="20"/>
        <v>130000</v>
      </c>
      <c r="E178" s="59">
        <f t="shared" si="20"/>
        <v>21661.86</v>
      </c>
      <c r="F178" s="151">
        <f t="shared" si="20"/>
        <v>108338.14</v>
      </c>
      <c r="K178" s="70"/>
      <c r="AQ178" s="70"/>
    </row>
    <row r="179" spans="1:256" ht="22.5" customHeight="1">
      <c r="A179" s="83" t="s">
        <v>241</v>
      </c>
      <c r="B179" s="36"/>
      <c r="C179" s="69" t="s">
        <v>467</v>
      </c>
      <c r="D179" s="59">
        <f t="shared" si="20"/>
        <v>130000</v>
      </c>
      <c r="E179" s="59">
        <f>E180</f>
        <v>21661.86</v>
      </c>
      <c r="F179" s="151">
        <f t="shared" si="20"/>
        <v>108338.14</v>
      </c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</row>
    <row r="180" spans="1:43" s="70" customFormat="1" ht="34.5" customHeight="1">
      <c r="A180" s="102" t="s">
        <v>242</v>
      </c>
      <c r="B180" s="65"/>
      <c r="C180" s="66" t="s">
        <v>468</v>
      </c>
      <c r="D180" s="67">
        <v>130000</v>
      </c>
      <c r="E180" s="67">
        <v>21661.86</v>
      </c>
      <c r="F180" s="152">
        <f>D180-E180</f>
        <v>108338.14</v>
      </c>
      <c r="K180" s="8"/>
      <c r="AQ180" s="8"/>
    </row>
    <row r="181" spans="1:256" s="70" customFormat="1" ht="33" customHeight="1">
      <c r="A181" s="139" t="s">
        <v>266</v>
      </c>
      <c r="B181" s="133"/>
      <c r="C181" s="134" t="s">
        <v>268</v>
      </c>
      <c r="D181" s="135">
        <f>D182</f>
        <v>10000</v>
      </c>
      <c r="E181" s="135">
        <f>E182</f>
        <v>0</v>
      </c>
      <c r="F181" s="155">
        <f>F182</f>
        <v>10000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6" ht="135" customHeight="1">
      <c r="A182" s="83" t="s">
        <v>469</v>
      </c>
      <c r="B182" s="36"/>
      <c r="C182" s="69" t="s">
        <v>470</v>
      </c>
      <c r="D182" s="59">
        <f>D184</f>
        <v>10000</v>
      </c>
      <c r="E182" s="59">
        <f>E184</f>
        <v>0</v>
      </c>
      <c r="F182" s="151">
        <f>F184</f>
        <v>10000</v>
      </c>
    </row>
    <row r="183" spans="1:6" ht="0.75" customHeight="1">
      <c r="A183" s="83" t="s">
        <v>267</v>
      </c>
      <c r="B183" s="36"/>
      <c r="C183" s="69" t="s">
        <v>269</v>
      </c>
      <c r="D183" s="59">
        <f aca="true" t="shared" si="21" ref="D183:F184">D184</f>
        <v>10000</v>
      </c>
      <c r="E183" s="59">
        <f t="shared" si="21"/>
        <v>0</v>
      </c>
      <c r="F183" s="151">
        <f t="shared" si="21"/>
        <v>10000</v>
      </c>
    </row>
    <row r="184" spans="1:43" ht="39.75" customHeight="1">
      <c r="A184" s="83" t="s">
        <v>201</v>
      </c>
      <c r="B184" s="36"/>
      <c r="C184" s="69" t="s">
        <v>471</v>
      </c>
      <c r="D184" s="59">
        <f>D185</f>
        <v>10000</v>
      </c>
      <c r="E184" s="59">
        <f>E185</f>
        <v>0</v>
      </c>
      <c r="F184" s="151">
        <f t="shared" si="21"/>
        <v>10000</v>
      </c>
      <c r="K184" s="70"/>
      <c r="AQ184" s="70"/>
    </row>
    <row r="185" spans="1:256" ht="23.25" customHeight="1">
      <c r="A185" s="102" t="s">
        <v>191</v>
      </c>
      <c r="B185" s="65"/>
      <c r="C185" s="66" t="s">
        <v>472</v>
      </c>
      <c r="D185" s="67">
        <v>10000</v>
      </c>
      <c r="E185" s="67">
        <v>0</v>
      </c>
      <c r="F185" s="152">
        <f>D185-E185</f>
        <v>10000</v>
      </c>
      <c r="G185" s="70"/>
      <c r="H185" s="70"/>
      <c r="I185" s="70"/>
      <c r="J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</row>
    <row r="186" spans="1:256" s="70" customFormat="1" ht="12.75" customHeight="1">
      <c r="A186" s="132" t="s">
        <v>283</v>
      </c>
      <c r="B186" s="133"/>
      <c r="C186" s="134" t="s">
        <v>284</v>
      </c>
      <c r="D186" s="135">
        <f>D187</f>
        <v>17300</v>
      </c>
      <c r="E186" s="135">
        <f>E187</f>
        <v>17290.2</v>
      </c>
      <c r="F186" s="155">
        <f>F187</f>
        <v>9.799999999999272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6" ht="16.5" customHeight="1">
      <c r="A187" s="83" t="s">
        <v>285</v>
      </c>
      <c r="B187" s="36"/>
      <c r="C187" s="69" t="s">
        <v>488</v>
      </c>
      <c r="D187" s="59">
        <f>D188</f>
        <v>17300</v>
      </c>
      <c r="E187" s="59">
        <f>E189</f>
        <v>17290.2</v>
      </c>
      <c r="F187" s="151">
        <f>F189</f>
        <v>9.799999999999272</v>
      </c>
    </row>
    <row r="188" spans="1:6" ht="12" customHeight="1">
      <c r="A188" s="83" t="s">
        <v>286</v>
      </c>
      <c r="B188" s="36"/>
      <c r="C188" s="69" t="s">
        <v>489</v>
      </c>
      <c r="D188" s="59">
        <f aca="true" t="shared" si="22" ref="D188:F189">D189</f>
        <v>17300</v>
      </c>
      <c r="E188" s="59">
        <f t="shared" si="22"/>
        <v>17290.2</v>
      </c>
      <c r="F188" s="151">
        <f t="shared" si="22"/>
        <v>9.799999999999272</v>
      </c>
    </row>
    <row r="189" spans="1:6" ht="14.25" customHeight="1">
      <c r="A189" s="83" t="s">
        <v>287</v>
      </c>
      <c r="B189" s="36"/>
      <c r="C189" s="69" t="s">
        <v>490</v>
      </c>
      <c r="D189" s="59">
        <f>D190</f>
        <v>17300</v>
      </c>
      <c r="E189" s="59">
        <f>E190</f>
        <v>17290.2</v>
      </c>
      <c r="F189" s="151">
        <f t="shared" si="22"/>
        <v>9.799999999999272</v>
      </c>
    </row>
    <row r="190" spans="1:6" ht="16.5" customHeight="1">
      <c r="A190" s="123" t="s">
        <v>288</v>
      </c>
      <c r="B190" s="65"/>
      <c r="C190" s="66" t="s">
        <v>497</v>
      </c>
      <c r="D190" s="67">
        <v>17300</v>
      </c>
      <c r="E190" s="67">
        <v>17290.2</v>
      </c>
      <c r="F190" s="152">
        <f>D190-E190</f>
        <v>9.799999999999272</v>
      </c>
    </row>
    <row r="191" spans="1:6" ht="15.75" customHeight="1" thickBot="1">
      <c r="A191" s="92"/>
      <c r="B191" s="20"/>
      <c r="C191" s="7"/>
      <c r="D191" s="101"/>
      <c r="E191" s="101"/>
      <c r="F191" s="157"/>
    </row>
    <row r="192" spans="1:6" ht="23.25" thickBot="1">
      <c r="A192" s="93" t="s">
        <v>15</v>
      </c>
      <c r="B192" s="21">
        <v>450</v>
      </c>
      <c r="C192" s="22" t="s">
        <v>14</v>
      </c>
      <c r="D192" s="63">
        <f>'доходы '!D16-расходы!D7</f>
        <v>-43600</v>
      </c>
      <c r="E192" s="64">
        <f>'доходы '!E16-расходы!E7</f>
        <v>744811.0599999996</v>
      </c>
      <c r="F192" s="158" t="s">
        <v>28</v>
      </c>
    </row>
    <row r="195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2014-03-28T10:24:00Z</cp:lastPrinted>
  <dcterms:created xsi:type="dcterms:W3CDTF">1999-06-18T11:49:53Z</dcterms:created>
  <dcterms:modified xsi:type="dcterms:W3CDTF">2014-04-07T10:16:22Z</dcterms:modified>
  <cp:category/>
  <cp:version/>
  <cp:contentType/>
  <cp:contentStatus/>
</cp:coreProperties>
</file>