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1805" windowHeight="6465" activeTab="2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<sst xmlns="http://schemas.openxmlformats.org/spreadsheetml/2006/main" count="778" uniqueCount="433">
  <si>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</si>
  <si>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>951 0503 0130023040 000</t>
  </si>
  <si>
    <t xml:space="preserve">951 0503 0130023040 244 </t>
  </si>
  <si>
    <t xml:space="preserve">951 0600 0000000000 000 </t>
  </si>
  <si>
    <t xml:space="preserve"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 </t>
  </si>
  <si>
    <t>951 0605 0520099990 000</t>
  </si>
  <si>
    <t xml:space="preserve">951 0605 0520099990 244 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</si>
  <si>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</si>
  <si>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</si>
  <si>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>Фонд оплаты труда государственных (муниципальных) органов и 
 взносы по обязательному социальному страхованию</t>
  </si>
  <si>
    <t xml:space="preserve">Иные выплаты персоналу государственных (муниципальных) органов, 
 за исключением фонда оплаты труда
</t>
  </si>
  <si>
    <t>за исключением фонда оплаты труда</t>
  </si>
  <si>
    <t>Иные выплаты персоналу государственных (муниципальных) органов, 
 за исключением фонда оплаты труда</t>
  </si>
  <si>
    <t xml:space="preserve">000  9600  0000000  000  </t>
  </si>
  <si>
    <t xml:space="preserve">951 0000 0000000 000 </t>
  </si>
  <si>
    <t xml:space="preserve">951  0100  0000000  000 </t>
  </si>
  <si>
    <t xml:space="preserve">951  0102  0000000  000  </t>
  </si>
  <si>
    <t xml:space="preserve">951 0102 8810000110 000 </t>
  </si>
  <si>
    <t xml:space="preserve">951 0102 8810000110 120 </t>
  </si>
  <si>
    <t xml:space="preserve">951 0102 8810000110 121 </t>
  </si>
  <si>
    <t>951 0102 8810000110 122</t>
  </si>
  <si>
    <t xml:space="preserve">951 0102 8810000110 129 </t>
  </si>
  <si>
    <t xml:space="preserve">951 0104 0000000000 000 </t>
  </si>
  <si>
    <t xml:space="preserve">951 0104 8910000190 000 </t>
  </si>
  <si>
    <t xml:space="preserve">951 0104 8910000190 120 </t>
  </si>
  <si>
    <t xml:space="preserve">951 0104 8910000190 122 </t>
  </si>
  <si>
    <t xml:space="preserve">951 0104 8910000190 121 </t>
  </si>
  <si>
    <t xml:space="preserve">951 0104 8910000190 129 </t>
  </si>
  <si>
    <t xml:space="preserve">951 0104 8910000190 244 </t>
  </si>
  <si>
    <t xml:space="preserve">951 0104 8910000190 850 </t>
  </si>
  <si>
    <t xml:space="preserve">951 0104 8910000190 851 </t>
  </si>
  <si>
    <t xml:space="preserve">951 0104 8910000190 852 </t>
  </si>
  <si>
    <t xml:space="preserve">951 0107 0000000000 000 </t>
  </si>
  <si>
    <t xml:space="preserve">951 0107 9990090350 880 </t>
  </si>
  <si>
    <t xml:space="preserve">951 0113 0210021540 000 </t>
  </si>
  <si>
    <t xml:space="preserve">951 0113 0210021540 244 </t>
  </si>
  <si>
    <t xml:space="preserve">951 0113 0230021610 000 </t>
  </si>
  <si>
    <t xml:space="preserve">951 0113 0230021610 244 </t>
  </si>
  <si>
    <t xml:space="preserve">951 0113 0230021620 000 </t>
  </si>
  <si>
    <t>951 0113 0230021620 244</t>
  </si>
  <si>
    <t xml:space="preserve">951 0113 9990021020 000 </t>
  </si>
  <si>
    <t xml:space="preserve">951 0113 9990021020 244 </t>
  </si>
  <si>
    <t xml:space="preserve">951 0113 9990099990 850 </t>
  </si>
  <si>
    <t xml:space="preserve">951 0113 9990099990 852 </t>
  </si>
  <si>
    <t xml:space="preserve">951 0113 9990099990 853 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</si>
  <si>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</si>
  <si>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</si>
  <si>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</si>
  <si>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</si>
  <si>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</si>
  <si>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>951 0203 9990051180 129</t>
  </si>
  <si>
    <t xml:space="preserve">951 0309 000000000 000 </t>
  </si>
  <si>
    <t xml:space="preserve">951 0309 0310021670 000 </t>
  </si>
  <si>
    <t>951 0309 0310021670 244</t>
  </si>
  <si>
    <t>951 0309 0320021680 000</t>
  </si>
  <si>
    <t xml:space="preserve">951 0309 0320021680 244 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</si>
  <si>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</si>
  <si>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</si>
  <si>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 xml:space="preserve">Мероприятия по защите населения от чрезвычайных ситуаций в рамках подпрограммы «Защита
 населения от чрезвычайных ситуаций»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
</t>
  </si>
  <si>
    <t>951 0309 0330021710 000</t>
  </si>
  <si>
    <t xml:space="preserve">951 0309 0330021710 244 </t>
  </si>
  <si>
    <t>951 0400 0000000000 000</t>
  </si>
  <si>
    <t xml:space="preserve">951 0409 0710003510 244 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</si>
  <si>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</si>
  <si>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</si>
  <si>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951 0409 0710003510 000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</si>
  <si>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</si>
  <si>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</si>
  <si>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</si>
  <si>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</si>
  <si>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</si>
  <si>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</si>
  <si>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</si>
  <si>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</si>
  <si>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</si>
  <si>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</si>
  <si>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</si>
  <si>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</si>
  <si>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</si>
  <si>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</si>
  <si>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Фонд оплаты труда и страховые взносы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</si>
  <si>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</si>
  <si>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</si>
  <si>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</si>
  <si>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</si>
  <si>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</si>
  <si>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</si>
  <si>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</si>
  <si>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</si>
  <si>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</si>
  <si>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</si>
  <si>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</si>
  <si>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</si>
  <si>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</si>
  <si>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</si>
  <si>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</si>
  <si>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</si>
  <si>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</si>
  <si>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</si>
  <si>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</si>
  <si>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</si>
  <si>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</si>
  <si>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</si>
  <si>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</si>
  <si>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</si>
  <si>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</si>
  <si>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</si>
  <si>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</si>
  <si>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</si>
  <si>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</si>
  <si>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</si>
  <si>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</si>
  <si>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Расходы на информирование населения, через средства массовой информации, публикация нормативных актов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</si>
  <si>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</si>
  <si>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</si>
  <si>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</si>
  <si>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951 1100 0000000 000 000</t>
  </si>
  <si>
    <t>182  1  05  01050  01  0000  110</t>
  </si>
  <si>
    <t>182  1  05  01012  01  0000  110</t>
  </si>
  <si>
    <t>951 0502 0000000 000 000</t>
  </si>
  <si>
    <t>Коммунальное хозяйство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</si>
  <si>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</si>
  <si>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</si>
  <si>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</si>
  <si>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</si>
  <si>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</si>
  <si>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</si>
  <si>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</si>
  <si>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182 1 06 6043 10 0000 110</t>
  </si>
  <si>
    <t>182  1  06  06040  00  0000  110</t>
  </si>
  <si>
    <t>182  1  06  06033  10  0000  110</t>
  </si>
  <si>
    <t>182  1  06  06030  00  0000  110</t>
  </si>
  <si>
    <t>Главный бухгалтер ________________   А.Г.Башкирцева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</si>
  <si>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</si>
  <si>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</si>
  <si>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</si>
  <si>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</si>
  <si>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</si>
  <si>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</si>
  <si>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</si>
  <si>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</si>
  <si>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</si>
  <si>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</si>
  <si>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</si>
  <si>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</si>
  <si>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</si>
  <si>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</si>
  <si>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</si>
  <si>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</si>
  <si>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</si>
  <si>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</si>
  <si>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</si>
  <si>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</si>
  <si>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</si>
  <si>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</si>
  <si>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</si>
  <si>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</si>
  <si>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</si>
  <si>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</si>
  <si>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</si>
  <si>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</si>
  <si>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</si>
  <si>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</si>
  <si>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</si>
  <si>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</si>
  <si>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</si>
  <si>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</si>
  <si>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</si>
  <si>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</si>
  <si>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</si>
  <si>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</si>
  <si>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</si>
  <si>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</si>
  <si>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</si>
  <si>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</si>
  <si>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</si>
  <si>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</si>
  <si>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</si>
  <si>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</si>
  <si>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               Форма 0503117  с.3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</si>
  <si>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</si>
  <si>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</si>
  <si>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</si>
  <si>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</si>
  <si>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</si>
  <si>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951 1 14 060 25 00 0000 430</t>
  </si>
  <si>
    <t>951 1 14 060 25 10 0000 430</t>
  </si>
  <si>
    <t xml:space="preserve">802 1 16  00000  00 0000 000 </t>
  </si>
  <si>
    <t>951 0102 8810011 121 210</t>
  </si>
  <si>
    <t>951 0102 8810011 121 213</t>
  </si>
  <si>
    <t>951 0102 8810011 122 210</t>
  </si>
  <si>
    <t>951 0104 8910019 121 000</t>
  </si>
  <si>
    <t>951 0104 8910019 121 210</t>
  </si>
  <si>
    <t>951 0104 8910019 121 213</t>
  </si>
  <si>
    <t xml:space="preserve">951 0104 8910019 122 210 </t>
  </si>
  <si>
    <t>951 0104 8910019 122 212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</si>
  <si>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</si>
  <si>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</si>
  <si>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</si>
  <si>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</si>
  <si>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</si>
  <si>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951 0104 8910019 244 310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</si>
  <si>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</si>
  <si>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951 0104 99972395 244 300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</si>
  <si>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</si>
  <si>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</si>
  <si>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</si>
  <si>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</si>
  <si>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</si>
  <si>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</si>
  <si>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951 0502 0812262 240 000</t>
  </si>
  <si>
    <t>Прочие работы и услуги</t>
  </si>
  <si>
    <t>951 0502 0812262 244 000</t>
  </si>
  <si>
    <t>951 0502 0812262 244 226</t>
  </si>
  <si>
    <t>951 0502 0812262 244 220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</si>
  <si>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</si>
  <si>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</si>
  <si>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</si>
  <si>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</si>
  <si>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</si>
  <si>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</si>
  <si>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</si>
  <si>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</si>
  <si>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</si>
  <si>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</si>
  <si>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</si>
  <si>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</si>
  <si>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</si>
  <si>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951 0104 8910019 244 340</t>
  </si>
  <si>
    <t xml:space="preserve">                                                на  1 февраля  2015  г.</t>
  </si>
  <si>
    <t>951 0104 8910019 244 222</t>
  </si>
  <si>
    <t>951 0104 8910019 244 221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</si>
  <si>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</si>
  <si>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951 0502 0812262 244 225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</si>
  <si>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</si>
  <si>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</si>
  <si>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</si>
  <si>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</si>
  <si>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</si>
  <si>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</si>
  <si>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</si>
  <si>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</si>
  <si>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</si>
  <si>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</si>
  <si>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</si>
  <si>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</si>
  <si>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</si>
  <si>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</si>
  <si>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</si>
  <si>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</si>
  <si>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</si>
  <si>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</si>
  <si>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</si>
  <si>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</si>
  <si>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</si>
  <si>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</si>
  <si>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</si>
  <si>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</si>
  <si>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</si>
  <si>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</si>
  <si>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</si>
  <si>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</si>
  <si>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</si>
  <si>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</si>
  <si>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</si>
  <si>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</si>
  <si>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</si>
  <si>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</si>
  <si>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</si>
  <si>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</si>
  <si>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</si>
  <si>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</si>
  <si>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</si>
  <si>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</si>
  <si>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</si>
  <si>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</si>
  <si>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</si>
  <si>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</si>
  <si>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</si>
  <si>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</si>
  <si>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</si>
  <si>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</si>
  <si>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</si>
  <si>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</si>
  <si>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</si>
  <si>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</si>
  <si>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</si>
  <si>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</si>
  <si>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</si>
  <si>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</si>
  <si>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</si>
  <si>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</si>
  <si>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</si>
  <si>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</si>
  <si>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</si>
  <si>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</si>
  <si>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</si>
  <si>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</si>
  <si>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</si>
  <si>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</si>
  <si>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</si>
  <si>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</si>
  <si>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</si>
  <si>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</si>
  <si>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</si>
  <si>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</si>
  <si>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</si>
  <si>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</si>
  <si>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</si>
  <si>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</si>
  <si>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</si>
  <si>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</si>
  <si>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</si>
  <si>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</si>
  <si>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</si>
  <si>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</si>
  <si>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</si>
  <si>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</si>
  <si>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</si>
  <si>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</si>
  <si>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</si>
  <si>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</si>
  <si>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</si>
  <si>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</si>
  <si>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</si>
  <si>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</si>
  <si>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</si>
  <si>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</si>
  <si>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</si>
  <si>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</si>
  <si>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</si>
  <si>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</si>
  <si>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</si>
  <si>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</si>
  <si>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</si>
  <si>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</si>
  <si>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</si>
  <si>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</si>
  <si>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</si>
  <si>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</si>
  <si>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</si>
  <si>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</si>
  <si>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</si>
  <si>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</si>
  <si>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</si>
  <si>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</si>
  <si>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</si>
  <si>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</si>
  <si>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</si>
  <si>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</si>
  <si>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</si>
  <si>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</si>
  <si>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</si>
  <si>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</si>
  <si>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</si>
  <si>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</si>
  <si>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</si>
  <si>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</si>
  <si>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</si>
  <si>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</si>
  <si>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</si>
  <si>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</si>
  <si>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</si>
  <si>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</si>
  <si>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</si>
  <si>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</si>
  <si>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</si>
  <si>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</si>
  <si>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</si>
  <si>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</si>
  <si>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</si>
  <si>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</si>
  <si>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</si>
  <si>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</si>
  <si>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951 0104 5210215 244 340</t>
  </si>
  <si>
    <t>951 0409 0000000 000 000</t>
  </si>
  <si>
    <t>951 0801 0000000 000 000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</si>
  <si>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</si>
  <si>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</si>
  <si>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</si>
  <si>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</si>
  <si>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</si>
  <si>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</si>
  <si>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</si>
  <si>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802  1  16 51040  00  0000  140</t>
  </si>
  <si>
    <t>802  1  16  51040  02  0000  140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</si>
  <si>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</si>
  <si>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Мероприятия по повышению качества водоснабжения населения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</si>
  <si>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01.02.2016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</si>
  <si>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</si>
  <si>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</si>
  <si>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951 0102 8810011 129 000</t>
  </si>
  <si>
    <t xml:space="preserve">951 0102 8810011 122 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</si>
  <si>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</si>
  <si>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</si>
  <si>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</si>
  <si>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</si>
  <si>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</si>
  <si>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>Проведение выборов в представительный орган муниципального образования Лозновского сельского поселения (Специальные расходы)</t>
  </si>
  <si>
    <t xml:space="preserve">951 0500 0000000000 000 </t>
  </si>
  <si>
    <t xml:space="preserve">951 0503 0000000000 000 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</si>
  <si>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</si>
  <si>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951 0503 0130023010 000 </t>
  </si>
  <si>
    <t xml:space="preserve">951 0503 0130000000 000 </t>
  </si>
  <si>
    <t xml:space="preserve">951 0503 0130023010 244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</si>
  <si>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</si>
  <si>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951 0503 0130023030 000</t>
  </si>
  <si>
    <t>Прочая закупка товаров, работ и 
 услуг для обеспечения государственных (муниципальных) нужд</t>
  </si>
  <si>
    <t xml:space="preserve">951 0503 0130023030 244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</si>
  <si>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</si>
  <si>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</si>
  <si>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</si>
  <si>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951 0700 0000000000 000</t>
  </si>
  <si>
    <t xml:space="preserve">951 0605 0000000 000 </t>
  </si>
  <si>
    <t>951 0705 0000000000 000</t>
  </si>
  <si>
    <t>951 0705 8910000190 000</t>
  </si>
  <si>
    <t>951 0705 8910000190 244</t>
  </si>
  <si>
    <t>951 0800 0000000000 000</t>
  </si>
  <si>
    <t>951 0801 0410000590 611</t>
  </si>
  <si>
    <t xml:space="preserve">951 0801 0410000590 610 </t>
  </si>
  <si>
    <t xml:space="preserve">951 1001 0000000000 000 </t>
  </si>
  <si>
    <t xml:space="preserve">951 1000 0000000000 000 </t>
  </si>
  <si>
    <t>951 1001 9990010050 000</t>
  </si>
  <si>
    <t>Пособия, компенсации и иные социальные выплаты гражданам, кроме публичных нормативных обязательств</t>
  </si>
  <si>
    <t>951 1001 9990010050 321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</si>
  <si>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</si>
  <si>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 xml:space="preserve">951 1101 0610021950 244 </t>
  </si>
  <si>
    <t xml:space="preserve">951 1101 0610021950 000 </t>
  </si>
  <si>
    <t>01  февраля  2016  г.</t>
  </si>
  <si>
    <t xml:space="preserve">951 0113 0000000000 000 </t>
  </si>
  <si>
    <t xml:space="preserve">951 0300 0000000000 000 </t>
  </si>
  <si>
    <t>951 0409 0710073510  000</t>
  </si>
  <si>
    <t>951 0409 0710073510 244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</si>
</sst>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49" fontId="4" fillId="20" borderId="30" xfId="0" applyNumberFormat="1" applyFont="1" applyFill="1" applyBorder="1" applyAlignment="1">
      <alignment horizontal="center"/>
    </xf>
    <xf numFmtId="4" fontId="4" fillId="20" borderId="30" xfId="0" applyNumberFormat="1" applyFont="1" applyFill="1" applyBorder="1" applyAlignment="1">
      <alignment horizontal="right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vertical="distributed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0" fontId="10" fillId="0" borderId="27" xfId="0" applyFont="1" applyBorder="1" applyAlignment="1">
      <alignment wrapText="1"/>
    </xf>
    <xf numFmtId="0" fontId="4" fillId="2" borderId="27" xfId="0" applyNumberFormat="1" applyFont="1" applyFill="1" applyBorder="1" applyAlignment="1">
      <alignment wrapText="1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4" fontId="6" fillId="2" borderId="27" xfId="0" applyNumberFormat="1" applyFont="1" applyFill="1" applyBorder="1" applyAlignment="1">
      <alignment horizontal="right"/>
    </xf>
    <xf numFmtId="0" fontId="34" fillId="0" borderId="0" xfId="0" applyFont="1" applyAlignment="1">
      <alignment wrapText="1"/>
    </xf>
    <xf numFmtId="0" fontId="34" fillId="0" borderId="27" xfId="0" applyFont="1" applyBorder="1" applyAlignment="1">
      <alignment wrapText="1"/>
    </xf>
    <xf numFmtId="0" fontId="10" fillId="0" borderId="27" xfId="0" applyFont="1" applyBorder="1" applyAlignment="1">
      <alignment horizontal="left" vertical="justify" wrapText="1"/>
    </xf>
    <xf numFmtId="49" fontId="4" fillId="0" borderId="27" xfId="0" applyNumberFormat="1" applyFont="1" applyFill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0" fontId="8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12" fillId="8" borderId="27" xfId="0" applyFont="1" applyFill="1" applyBorder="1" applyAlignment="1">
      <alignment horizontal="left" wrapText="1"/>
    </xf>
    <xf numFmtId="0" fontId="10" fillId="8" borderId="27" xfId="0" applyFont="1" applyFill="1" applyBorder="1" applyAlignment="1">
      <alignment horizontal="left" vertical="distributed"/>
    </xf>
    <xf numFmtId="0" fontId="10" fillId="19" borderId="27" xfId="0" applyFont="1" applyFill="1" applyBorder="1" applyAlignment="1">
      <alignment horizontal="left" vertical="distributed" wrapText="1"/>
    </xf>
    <xf numFmtId="0" fontId="34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27" xfId="0" applyBorder="1" applyAlignment="1">
      <alignment/>
    </xf>
    <xf numFmtId="0" fontId="10" fillId="19" borderId="27" xfId="0" applyFont="1" applyFill="1" applyBorder="1" applyAlignment="1">
      <alignment horizontal="left" wrapText="1"/>
    </xf>
    <xf numFmtId="0" fontId="10" fillId="8" borderId="27" xfId="0" applyFont="1" applyFill="1" applyBorder="1" applyAlignment="1">
      <alignment wrapText="1"/>
    </xf>
    <xf numFmtId="0" fontId="10" fillId="8" borderId="0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49" fontId="10" fillId="8" borderId="27" xfId="0" applyNumberFormat="1" applyFont="1" applyFill="1" applyBorder="1" applyAlignment="1">
      <alignment wrapText="1"/>
    </xf>
    <xf numFmtId="49" fontId="10" fillId="0" borderId="27" xfId="0" applyNumberFormat="1" applyFont="1" applyFill="1" applyBorder="1" applyAlignment="1">
      <alignment wrapText="1"/>
    </xf>
    <xf numFmtId="2" fontId="10" fillId="8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182" fontId="4" fillId="8" borderId="27" xfId="0" applyNumberFormat="1" applyFont="1" applyFill="1" applyBorder="1" applyAlignment="1">
      <alignment horizontal="right"/>
    </xf>
    <xf numFmtId="4" fontId="4" fillId="20" borderId="12" xfId="0" applyNumberFormat="1" applyFont="1" applyFill="1" applyBorder="1" applyAlignment="1">
      <alignment horizontal="right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52"/>
      <c r="B1" s="153"/>
      <c r="C1" s="7"/>
      <c r="D1" s="154"/>
      <c r="E1" s="154" t="s">
        <v>179</v>
      </c>
      <c r="F1" s="7"/>
    </row>
    <row r="2" spans="1:6" ht="12.75">
      <c r="A2" s="155"/>
      <c r="B2" s="156"/>
      <c r="C2" s="157"/>
      <c r="D2" s="158"/>
      <c r="E2" s="158"/>
      <c r="F2" s="158"/>
    </row>
    <row r="3" spans="1:6" ht="12.75">
      <c r="A3" s="46" t="s">
        <v>134</v>
      </c>
      <c r="B3" s="9"/>
      <c r="C3" s="9"/>
      <c r="D3" s="1"/>
      <c r="E3" s="1"/>
      <c r="F3" s="154"/>
    </row>
    <row r="4" spans="1:6" ht="12.75">
      <c r="A4" s="47"/>
      <c r="B4" s="159"/>
      <c r="C4" s="48"/>
      <c r="D4" s="49"/>
      <c r="E4" s="49"/>
      <c r="F4" s="50"/>
    </row>
    <row r="5" spans="1:6" ht="12.75">
      <c r="A5" s="161"/>
      <c r="B5" s="162" t="s">
        <v>242</v>
      </c>
      <c r="C5" s="162" t="s">
        <v>135</v>
      </c>
      <c r="D5" s="163" t="s">
        <v>262</v>
      </c>
      <c r="E5" s="162"/>
      <c r="F5" s="162" t="s">
        <v>248</v>
      </c>
    </row>
    <row r="6" spans="1:6" ht="12.75">
      <c r="A6" s="162" t="s">
        <v>240</v>
      </c>
      <c r="B6" s="162" t="s">
        <v>243</v>
      </c>
      <c r="C6" s="162" t="s">
        <v>136</v>
      </c>
      <c r="D6" s="163" t="s">
        <v>261</v>
      </c>
      <c r="E6" s="163" t="s">
        <v>253</v>
      </c>
      <c r="F6" s="163" t="s">
        <v>238</v>
      </c>
    </row>
    <row r="7" spans="1:6" ht="12.75">
      <c r="A7" s="161"/>
      <c r="B7" s="162" t="s">
        <v>244</v>
      </c>
      <c r="C7" s="162" t="s">
        <v>137</v>
      </c>
      <c r="D7" s="163" t="s">
        <v>238</v>
      </c>
      <c r="E7" s="162"/>
      <c r="F7" s="162"/>
    </row>
    <row r="8" spans="1:6" ht="12.75">
      <c r="A8" s="162"/>
      <c r="B8" s="162"/>
      <c r="C8" s="162" t="s">
        <v>264</v>
      </c>
      <c r="D8" s="163"/>
      <c r="E8" s="163"/>
      <c r="F8" s="163"/>
    </row>
    <row r="9" spans="1:6" ht="12.75">
      <c r="A9" s="162"/>
      <c r="B9" s="162"/>
      <c r="C9" s="162" t="s">
        <v>265</v>
      </c>
      <c r="D9" s="163"/>
      <c r="E9" s="163"/>
      <c r="F9" s="163"/>
    </row>
    <row r="10" spans="1:6" ht="12.75">
      <c r="A10" s="164">
        <v>1</v>
      </c>
      <c r="B10" s="164">
        <v>2</v>
      </c>
      <c r="C10" s="164">
        <v>3</v>
      </c>
      <c r="D10" s="163" t="s">
        <v>236</v>
      </c>
      <c r="E10" s="163" t="s">
        <v>255</v>
      </c>
      <c r="F10" s="163" t="s">
        <v>256</v>
      </c>
    </row>
    <row r="11" spans="1:6" ht="25.5" customHeight="1">
      <c r="A11" s="36" t="s">
        <v>138</v>
      </c>
      <c r="B11" s="55" t="s">
        <v>139</v>
      </c>
      <c r="C11" s="55" t="s">
        <v>140</v>
      </c>
      <c r="D11" s="53">
        <f>D12+D18</f>
        <v>0</v>
      </c>
      <c r="E11" s="53">
        <f>E12+E18</f>
        <v>-2384926.52</v>
      </c>
      <c r="F11" s="53"/>
    </row>
    <row r="12" spans="1:6" ht="2.25" customHeight="1" hidden="1">
      <c r="A12" s="36" t="s">
        <v>141</v>
      </c>
      <c r="B12" s="55" t="s">
        <v>142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143</v>
      </c>
      <c r="B13" s="55"/>
      <c r="C13" s="55" t="s">
        <v>144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145</v>
      </c>
      <c r="B14" s="55"/>
      <c r="C14" s="55" t="s">
        <v>146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65" t="s">
        <v>147</v>
      </c>
      <c r="B15" s="55"/>
      <c r="C15" s="55" t="s">
        <v>148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65" t="s">
        <v>149</v>
      </c>
      <c r="B16" s="55"/>
      <c r="C16" s="55" t="s">
        <v>150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65" t="s">
        <v>151</v>
      </c>
      <c r="B17" s="55"/>
      <c r="C17" s="55" t="s">
        <v>152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153</v>
      </c>
      <c r="B18" s="55" t="s">
        <v>154</v>
      </c>
      <c r="C18" s="55" t="s">
        <v>155</v>
      </c>
      <c r="D18" s="53">
        <f>D19+D23</f>
        <v>0</v>
      </c>
      <c r="E18" s="53">
        <f>E19+E23</f>
        <v>-2384926.52</v>
      </c>
      <c r="F18" s="39"/>
    </row>
    <row r="19" spans="1:6" ht="25.5" customHeight="1">
      <c r="A19" s="36" t="s">
        <v>156</v>
      </c>
      <c r="B19" s="55" t="s">
        <v>157</v>
      </c>
      <c r="C19" s="55" t="s">
        <v>158</v>
      </c>
      <c r="D19" s="53">
        <f aca="true" t="shared" si="0" ref="D19:E21">D20</f>
        <v>-10300800</v>
      </c>
      <c r="E19" s="53">
        <f t="shared" si="0"/>
        <v>-2702524.83</v>
      </c>
      <c r="F19" s="39" t="s">
        <v>259</v>
      </c>
    </row>
    <row r="20" spans="1:6" ht="24" customHeight="1">
      <c r="A20" s="36" t="s">
        <v>159</v>
      </c>
      <c r="B20" s="37" t="s">
        <v>157</v>
      </c>
      <c r="C20" s="55" t="s">
        <v>160</v>
      </c>
      <c r="D20" s="53">
        <f t="shared" si="0"/>
        <v>-10300800</v>
      </c>
      <c r="E20" s="53">
        <f t="shared" si="0"/>
        <v>-2702524.83</v>
      </c>
      <c r="F20" s="39" t="s">
        <v>259</v>
      </c>
    </row>
    <row r="21" spans="1:6" ht="27.75" customHeight="1">
      <c r="A21" s="36" t="s">
        <v>161</v>
      </c>
      <c r="B21" s="37" t="s">
        <v>157</v>
      </c>
      <c r="C21" s="55" t="s">
        <v>162</v>
      </c>
      <c r="D21" s="53">
        <f t="shared" si="0"/>
        <v>-10300800</v>
      </c>
      <c r="E21" s="53">
        <f t="shared" si="0"/>
        <v>-2702524.83</v>
      </c>
      <c r="F21" s="39" t="s">
        <v>259</v>
      </c>
    </row>
    <row r="22" spans="1:6" ht="34.5" customHeight="1">
      <c r="A22" s="36" t="s">
        <v>163</v>
      </c>
      <c r="B22" s="37" t="s">
        <v>157</v>
      </c>
      <c r="C22" s="55" t="s">
        <v>164</v>
      </c>
      <c r="D22" s="53">
        <v>-10300800</v>
      </c>
      <c r="E22" s="53">
        <f>-'доходы '!E16</f>
        <v>-2702524.83</v>
      </c>
      <c r="F22" s="39" t="s">
        <v>259</v>
      </c>
    </row>
    <row r="23" spans="1:6" ht="23.25" customHeight="1">
      <c r="A23" s="36" t="s">
        <v>165</v>
      </c>
      <c r="B23" s="37" t="s">
        <v>166</v>
      </c>
      <c r="C23" s="55" t="s">
        <v>167</v>
      </c>
      <c r="D23" s="53">
        <f aca="true" t="shared" si="1" ref="D23:E25">D24</f>
        <v>10300800</v>
      </c>
      <c r="E23" s="53">
        <f t="shared" si="1"/>
        <v>317598.31</v>
      </c>
      <c r="F23" s="39" t="s">
        <v>259</v>
      </c>
    </row>
    <row r="24" spans="1:6" ht="24.75" customHeight="1">
      <c r="A24" s="36" t="s">
        <v>168</v>
      </c>
      <c r="B24" s="37" t="s">
        <v>166</v>
      </c>
      <c r="C24" s="55" t="s">
        <v>169</v>
      </c>
      <c r="D24" s="53">
        <f t="shared" si="1"/>
        <v>10300800</v>
      </c>
      <c r="E24" s="53">
        <f t="shared" si="1"/>
        <v>317598.31</v>
      </c>
      <c r="F24" s="39" t="s">
        <v>259</v>
      </c>
    </row>
    <row r="25" spans="1:6" ht="23.25" customHeight="1">
      <c r="A25" s="36" t="s">
        <v>170</v>
      </c>
      <c r="B25" s="37" t="s">
        <v>166</v>
      </c>
      <c r="C25" s="55" t="s">
        <v>171</v>
      </c>
      <c r="D25" s="53">
        <f t="shared" si="1"/>
        <v>10300800</v>
      </c>
      <c r="E25" s="53">
        <f t="shared" si="1"/>
        <v>317598.31</v>
      </c>
      <c r="F25" s="39" t="s">
        <v>259</v>
      </c>
    </row>
    <row r="26" spans="1:6" ht="32.25" customHeight="1">
      <c r="A26" s="36" t="s">
        <v>172</v>
      </c>
      <c r="B26" s="37" t="s">
        <v>166</v>
      </c>
      <c r="C26" s="55" t="s">
        <v>173</v>
      </c>
      <c r="D26" s="53">
        <f>расходы!D7</f>
        <v>10300800</v>
      </c>
      <c r="E26" s="53">
        <f>расходы!E7</f>
        <v>317598.31</v>
      </c>
      <c r="F26" s="39" t="s">
        <v>259</v>
      </c>
    </row>
    <row r="27" ht="10.5" customHeight="1"/>
    <row r="28" spans="1:3" ht="12.75" hidden="1">
      <c r="A28" s="20"/>
      <c r="B28" s="160"/>
      <c r="C28" s="7"/>
    </row>
    <row r="29" ht="12.75" hidden="1"/>
    <row r="31" ht="12.75">
      <c r="A31" t="s">
        <v>174</v>
      </c>
    </row>
    <row r="32" ht="12.75">
      <c r="A32" t="s">
        <v>175</v>
      </c>
    </row>
    <row r="33" ht="12.75">
      <c r="A33" t="s">
        <v>176</v>
      </c>
    </row>
    <row r="34" ht="12.75">
      <c r="A34" t="s">
        <v>177</v>
      </c>
    </row>
    <row r="35" ht="12.75">
      <c r="A35" t="s">
        <v>132</v>
      </c>
    </row>
    <row r="36" ht="12.75">
      <c r="A36" t="s">
        <v>178</v>
      </c>
    </row>
    <row r="38" ht="12.75">
      <c r="A38" t="s">
        <v>428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showGridLines="0" view="pageBreakPreview" zoomScaleSheetLayoutView="100" zoomScalePageLayoutView="0" workbookViewId="0" topLeftCell="A1">
      <selection activeCell="E82" sqref="E82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270</v>
      </c>
      <c r="B2" s="45"/>
      <c r="C2" s="45"/>
      <c r="D2" s="45"/>
      <c r="E2" s="45"/>
      <c r="F2" s="23" t="s">
        <v>239</v>
      </c>
    </row>
    <row r="3" spans="4:6" ht="13.5" customHeight="1">
      <c r="D3" s="10" t="s">
        <v>269</v>
      </c>
      <c r="E3" s="9"/>
      <c r="F3" s="24" t="s">
        <v>247</v>
      </c>
    </row>
    <row r="4" spans="1:6" ht="12.75" customHeight="1">
      <c r="A4" s="10" t="s">
        <v>229</v>
      </c>
      <c r="B4" s="10"/>
      <c r="C4" s="10"/>
      <c r="D4" s="10"/>
      <c r="E4" s="10" t="s">
        <v>252</v>
      </c>
      <c r="F4" s="25" t="s">
        <v>388</v>
      </c>
    </row>
    <row r="5" spans="1:6" ht="15.75" customHeight="1">
      <c r="A5" s="9" t="s">
        <v>268</v>
      </c>
      <c r="E5" s="1" t="s">
        <v>250</v>
      </c>
      <c r="F5" s="26" t="s">
        <v>272</v>
      </c>
    </row>
    <row r="6" spans="1:6" ht="12" customHeight="1">
      <c r="A6" s="9" t="s">
        <v>97</v>
      </c>
      <c r="E6" s="1" t="s">
        <v>263</v>
      </c>
      <c r="F6" s="25" t="s">
        <v>273</v>
      </c>
    </row>
    <row r="7" spans="1:6" ht="24.75" customHeight="1">
      <c r="A7" s="27" t="s">
        <v>274</v>
      </c>
      <c r="B7" s="206" t="s">
        <v>98</v>
      </c>
      <c r="C7" s="206"/>
      <c r="D7" s="206"/>
      <c r="E7" s="1" t="s">
        <v>251</v>
      </c>
      <c r="F7" s="25" t="s">
        <v>133</v>
      </c>
    </row>
    <row r="8" spans="1:6" ht="13.5" customHeight="1">
      <c r="A8" s="28" t="s">
        <v>257</v>
      </c>
      <c r="F8" s="29"/>
    </row>
    <row r="9" spans="1:6" ht="13.5" customHeight="1" thickBot="1">
      <c r="A9" s="9" t="s">
        <v>235</v>
      </c>
      <c r="F9" s="30" t="s">
        <v>234</v>
      </c>
    </row>
    <row r="10" spans="2:6" ht="13.5" customHeight="1">
      <c r="B10" s="46"/>
      <c r="C10" s="46" t="s">
        <v>258</v>
      </c>
      <c r="F10" s="31"/>
    </row>
    <row r="11" spans="1:6" ht="5.25" customHeight="1">
      <c r="A11" s="47"/>
      <c r="B11" s="47"/>
      <c r="C11" s="48"/>
      <c r="D11" s="49"/>
      <c r="E11" s="49" t="s">
        <v>271</v>
      </c>
      <c r="F11" s="50"/>
    </row>
    <row r="12" spans="1:6" ht="13.5" customHeight="1">
      <c r="A12" s="32"/>
      <c r="B12" s="14" t="s">
        <v>242</v>
      </c>
      <c r="C12" s="2" t="s">
        <v>267</v>
      </c>
      <c r="D12" s="3" t="s">
        <v>260</v>
      </c>
      <c r="E12" s="41"/>
      <c r="F12" s="33" t="s">
        <v>248</v>
      </c>
    </row>
    <row r="13" spans="1:6" ht="9.75" customHeight="1">
      <c r="A13" s="14" t="s">
        <v>240</v>
      </c>
      <c r="B13" s="14" t="s">
        <v>243</v>
      </c>
      <c r="C13" s="2" t="s">
        <v>264</v>
      </c>
      <c r="D13" s="3" t="s">
        <v>261</v>
      </c>
      <c r="E13" s="3" t="s">
        <v>253</v>
      </c>
      <c r="F13" s="34" t="s">
        <v>238</v>
      </c>
    </row>
    <row r="14" spans="1:6" ht="9.75" customHeight="1">
      <c r="A14" s="32"/>
      <c r="B14" s="14" t="s">
        <v>244</v>
      </c>
      <c r="C14" s="2" t="s">
        <v>265</v>
      </c>
      <c r="D14" s="3" t="s">
        <v>238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236</v>
      </c>
      <c r="E15" s="4" t="s">
        <v>255</v>
      </c>
      <c r="F15" s="43" t="s">
        <v>256</v>
      </c>
    </row>
    <row r="16" spans="1:6" s="19" customFormat="1" ht="15.75" customHeight="1">
      <c r="A16" s="102" t="s">
        <v>291</v>
      </c>
      <c r="B16" s="103">
        <v>10</v>
      </c>
      <c r="C16" s="104" t="s">
        <v>292</v>
      </c>
      <c r="D16" s="105">
        <f>D17+D77</f>
        <v>10300800</v>
      </c>
      <c r="E16" s="105">
        <f>E17+E77</f>
        <v>2702524.83</v>
      </c>
      <c r="F16" s="106">
        <f aca="true" t="shared" si="0" ref="F16:F36">D16-E16</f>
        <v>7598275.17</v>
      </c>
    </row>
    <row r="17" spans="1:6" ht="27.75" customHeight="1">
      <c r="A17" s="107" t="s">
        <v>293</v>
      </c>
      <c r="B17" s="108">
        <v>10</v>
      </c>
      <c r="C17" s="109" t="s">
        <v>294</v>
      </c>
      <c r="D17" s="110">
        <f>D18+D29+D40+D48+D55+D62+D71+D23</f>
        <v>6813800</v>
      </c>
      <c r="E17" s="110">
        <f>E18+E29+E40+E48+E55+E62+E74+E71+E23</f>
        <v>2445924.83</v>
      </c>
      <c r="F17" s="111">
        <f t="shared" si="0"/>
        <v>4367875.17</v>
      </c>
    </row>
    <row r="18" spans="1:6" ht="20.25" customHeight="1">
      <c r="A18" s="99" t="s">
        <v>295</v>
      </c>
      <c r="B18" s="100">
        <v>10</v>
      </c>
      <c r="C18" s="101" t="s">
        <v>364</v>
      </c>
      <c r="D18" s="72">
        <f>D19+D22</f>
        <v>1142900</v>
      </c>
      <c r="E18" s="72">
        <f>E19</f>
        <v>2236763.1</v>
      </c>
      <c r="F18" s="67">
        <f t="shared" si="0"/>
        <v>-1093863.1</v>
      </c>
    </row>
    <row r="19" spans="1:6" s="19" customFormat="1" ht="15.75" customHeight="1">
      <c r="A19" s="51" t="s">
        <v>275</v>
      </c>
      <c r="B19" s="52">
        <v>10</v>
      </c>
      <c r="C19" s="56" t="s">
        <v>322</v>
      </c>
      <c r="D19" s="53">
        <f>D20</f>
        <v>1142900</v>
      </c>
      <c r="E19" s="53">
        <f>E20+E22</f>
        <v>2236763.1</v>
      </c>
      <c r="F19" s="40">
        <f t="shared" si="0"/>
        <v>-1093863.1</v>
      </c>
    </row>
    <row r="20" spans="1:6" ht="99" customHeight="1">
      <c r="A20" s="51" t="s">
        <v>296</v>
      </c>
      <c r="B20" s="52">
        <v>10</v>
      </c>
      <c r="C20" s="56" t="s">
        <v>323</v>
      </c>
      <c r="D20" s="53">
        <v>1142900</v>
      </c>
      <c r="E20" s="53">
        <v>2236763.1</v>
      </c>
      <c r="F20" s="40">
        <f t="shared" si="0"/>
        <v>-1093863.1</v>
      </c>
    </row>
    <row r="21" spans="1:6" ht="0.75" customHeight="1">
      <c r="A21" s="51" t="s">
        <v>297</v>
      </c>
      <c r="B21" s="52">
        <v>10</v>
      </c>
      <c r="C21" s="56" t="s">
        <v>324</v>
      </c>
      <c r="D21" s="53">
        <v>0</v>
      </c>
      <c r="E21" s="53">
        <v>0</v>
      </c>
      <c r="F21" s="40">
        <f t="shared" si="0"/>
        <v>0</v>
      </c>
    </row>
    <row r="22" spans="1:6" ht="32.25" customHeight="1">
      <c r="A22" s="51" t="s">
        <v>298</v>
      </c>
      <c r="B22" s="52">
        <v>10</v>
      </c>
      <c r="C22" s="56" t="s">
        <v>325</v>
      </c>
      <c r="D22" s="53">
        <v>0</v>
      </c>
      <c r="E22" s="53">
        <v>0</v>
      </c>
      <c r="F22" s="40">
        <f t="shared" si="0"/>
        <v>0</v>
      </c>
    </row>
    <row r="23" spans="1:6" ht="46.5" customHeight="1">
      <c r="A23" s="178" t="s">
        <v>216</v>
      </c>
      <c r="B23" s="179">
        <v>10</v>
      </c>
      <c r="C23" s="180" t="s">
        <v>217</v>
      </c>
      <c r="D23" s="181">
        <f>D24</f>
        <v>1448600</v>
      </c>
      <c r="E23" s="181">
        <f>E24</f>
        <v>97766.12999999999</v>
      </c>
      <c r="F23" s="182">
        <f>F24</f>
        <v>1350833.8699999999</v>
      </c>
    </row>
    <row r="24" spans="1:6" ht="36.75" customHeight="1">
      <c r="A24" s="51" t="s">
        <v>218</v>
      </c>
      <c r="B24" s="52"/>
      <c r="C24" s="56" t="s">
        <v>227</v>
      </c>
      <c r="D24" s="53">
        <f>D25+D26+D27+D28</f>
        <v>1448600</v>
      </c>
      <c r="E24" s="53">
        <f>E25+E26+E27+E28</f>
        <v>97766.12999999999</v>
      </c>
      <c r="F24" s="53">
        <f>F25+F26+F27+F28</f>
        <v>1350833.8699999999</v>
      </c>
    </row>
    <row r="25" spans="1:6" ht="90.75" customHeight="1">
      <c r="A25" s="51" t="s">
        <v>219</v>
      </c>
      <c r="B25" s="52"/>
      <c r="C25" s="56" t="s">
        <v>226</v>
      </c>
      <c r="D25" s="53">
        <v>505000</v>
      </c>
      <c r="E25" s="53">
        <v>37128.29</v>
      </c>
      <c r="F25" s="40">
        <f>D25-E25</f>
        <v>467871.71</v>
      </c>
    </row>
    <row r="26" spans="1:6" ht="111" customHeight="1">
      <c r="A26" s="51" t="s">
        <v>220</v>
      </c>
      <c r="B26" s="52"/>
      <c r="C26" s="56" t="s">
        <v>225</v>
      </c>
      <c r="D26" s="53">
        <v>10200</v>
      </c>
      <c r="E26" s="53">
        <v>601.7</v>
      </c>
      <c r="F26" s="40">
        <f>D26-E26</f>
        <v>9598.3</v>
      </c>
    </row>
    <row r="27" spans="1:6" ht="93.75" customHeight="1">
      <c r="A27" s="51" t="s">
        <v>221</v>
      </c>
      <c r="B27" s="52"/>
      <c r="C27" s="56" t="s">
        <v>224</v>
      </c>
      <c r="D27" s="53">
        <v>933400</v>
      </c>
      <c r="E27" s="53">
        <v>64844.09</v>
      </c>
      <c r="F27" s="40">
        <f>D27-E27</f>
        <v>868555.91</v>
      </c>
    </row>
    <row r="28" spans="1:6" ht="89.25" customHeight="1">
      <c r="A28" s="51" t="s">
        <v>222</v>
      </c>
      <c r="B28" s="52"/>
      <c r="C28" s="56" t="s">
        <v>223</v>
      </c>
      <c r="D28" s="53">
        <v>0</v>
      </c>
      <c r="E28" s="53">
        <v>-4807.95</v>
      </c>
      <c r="F28" s="40">
        <f>D28-E28</f>
        <v>4807.95</v>
      </c>
    </row>
    <row r="29" spans="1:6" ht="20.25" customHeight="1">
      <c r="A29" s="99" t="s">
        <v>299</v>
      </c>
      <c r="B29" s="100">
        <v>10</v>
      </c>
      <c r="C29" s="101" t="s">
        <v>365</v>
      </c>
      <c r="D29" s="72">
        <f>D30</f>
        <v>275200</v>
      </c>
      <c r="E29" s="72">
        <f>E30</f>
        <v>0.1</v>
      </c>
      <c r="F29" s="67">
        <f t="shared" si="0"/>
        <v>275199.9</v>
      </c>
    </row>
    <row r="30" spans="1:6" s="42" customFormat="1" ht="0.75" customHeight="1">
      <c r="A30" s="51" t="s">
        <v>276</v>
      </c>
      <c r="B30" s="52">
        <v>10</v>
      </c>
      <c r="C30" s="56" t="s">
        <v>326</v>
      </c>
      <c r="D30" s="53">
        <f>D31+D37+D34+D36</f>
        <v>275200</v>
      </c>
      <c r="E30" s="53">
        <f>E31+E33+E34+E36+E37</f>
        <v>0.1</v>
      </c>
      <c r="F30" s="40">
        <f t="shared" si="0"/>
        <v>275199.9</v>
      </c>
    </row>
    <row r="31" spans="1:6" s="19" customFormat="1" ht="51.75" customHeight="1" hidden="1">
      <c r="A31" s="51" t="s">
        <v>300</v>
      </c>
      <c r="B31" s="52">
        <v>10</v>
      </c>
      <c r="C31" s="56" t="s">
        <v>327</v>
      </c>
      <c r="D31" s="53">
        <f>D32</f>
        <v>0</v>
      </c>
      <c r="E31" s="53">
        <f>E32</f>
        <v>0</v>
      </c>
      <c r="F31" s="40">
        <f t="shared" si="0"/>
        <v>0</v>
      </c>
    </row>
    <row r="32" spans="1:6" ht="52.5" customHeight="1" hidden="1">
      <c r="A32" s="51" t="s">
        <v>300</v>
      </c>
      <c r="B32" s="52">
        <v>10</v>
      </c>
      <c r="C32" s="56" t="s">
        <v>328</v>
      </c>
      <c r="D32" s="53">
        <v>0</v>
      </c>
      <c r="E32" s="53">
        <v>0</v>
      </c>
      <c r="F32" s="40">
        <f t="shared" si="0"/>
        <v>0</v>
      </c>
    </row>
    <row r="33" spans="1:6" ht="0.75" customHeight="1" hidden="1">
      <c r="A33" s="51" t="s">
        <v>290</v>
      </c>
      <c r="B33" s="52">
        <v>10</v>
      </c>
      <c r="C33" s="56" t="s">
        <v>118</v>
      </c>
      <c r="D33" s="53">
        <v>177400</v>
      </c>
      <c r="E33" s="53">
        <v>0</v>
      </c>
      <c r="F33" s="40">
        <f t="shared" si="0"/>
        <v>177400</v>
      </c>
    </row>
    <row r="34" spans="1:6" ht="69" customHeight="1" hidden="1">
      <c r="A34" s="51" t="s">
        <v>301</v>
      </c>
      <c r="B34" s="52">
        <v>10</v>
      </c>
      <c r="C34" s="56" t="s">
        <v>329</v>
      </c>
      <c r="D34" s="53">
        <f>D35</f>
        <v>0</v>
      </c>
      <c r="E34" s="53">
        <f>E35</f>
        <v>0</v>
      </c>
      <c r="F34" s="40">
        <f t="shared" si="0"/>
        <v>0</v>
      </c>
    </row>
    <row r="35" spans="1:6" ht="62.25" customHeight="1" hidden="1">
      <c r="A35" s="51" t="s">
        <v>301</v>
      </c>
      <c r="B35" s="52">
        <v>10</v>
      </c>
      <c r="C35" s="56" t="s">
        <v>330</v>
      </c>
      <c r="D35" s="53">
        <v>0</v>
      </c>
      <c r="E35" s="53">
        <v>0</v>
      </c>
      <c r="F35" s="40">
        <f t="shared" si="0"/>
        <v>0</v>
      </c>
    </row>
    <row r="36" spans="1:6" ht="0.75" customHeight="1">
      <c r="A36" s="51" t="s">
        <v>302</v>
      </c>
      <c r="B36" s="52">
        <v>10</v>
      </c>
      <c r="C36" s="56" t="s">
        <v>117</v>
      </c>
      <c r="D36" s="53">
        <v>0</v>
      </c>
      <c r="E36" s="53">
        <v>0</v>
      </c>
      <c r="F36" s="40">
        <f t="shared" si="0"/>
        <v>0</v>
      </c>
    </row>
    <row r="37" spans="1:6" ht="25.5" customHeight="1">
      <c r="A37" s="51" t="s">
        <v>289</v>
      </c>
      <c r="B37" s="52">
        <v>10</v>
      </c>
      <c r="C37" s="56" t="s">
        <v>331</v>
      </c>
      <c r="D37" s="53">
        <f>D38</f>
        <v>275200</v>
      </c>
      <c r="E37" s="53">
        <f>E38+E39</f>
        <v>0.1</v>
      </c>
      <c r="F37" s="40">
        <f>F38</f>
        <v>275200</v>
      </c>
    </row>
    <row r="38" spans="1:6" ht="25.5" customHeight="1">
      <c r="A38" s="51" t="s">
        <v>289</v>
      </c>
      <c r="B38" s="52">
        <v>10</v>
      </c>
      <c r="C38" s="56" t="s">
        <v>332</v>
      </c>
      <c r="D38" s="53">
        <v>275200</v>
      </c>
      <c r="E38" s="53">
        <v>0</v>
      </c>
      <c r="F38" s="40">
        <f aca="true" t="shared" si="1" ref="F38:F50">D38-E38</f>
        <v>275200</v>
      </c>
    </row>
    <row r="39" spans="1:6" ht="27.75" customHeight="1">
      <c r="A39" s="51" t="s">
        <v>100</v>
      </c>
      <c r="B39" s="52">
        <v>10</v>
      </c>
      <c r="C39" s="56" t="s">
        <v>99</v>
      </c>
      <c r="D39" s="53">
        <v>0</v>
      </c>
      <c r="E39" s="53">
        <v>0.1</v>
      </c>
      <c r="F39" s="40">
        <f t="shared" si="1"/>
        <v>-0.1</v>
      </c>
    </row>
    <row r="40" spans="1:6" s="42" customFormat="1" ht="22.5" customHeight="1">
      <c r="A40" s="99" t="s">
        <v>303</v>
      </c>
      <c r="B40" s="100">
        <v>10</v>
      </c>
      <c r="C40" s="101" t="s">
        <v>366</v>
      </c>
      <c r="D40" s="72">
        <f>D41+D43</f>
        <v>3650600</v>
      </c>
      <c r="E40" s="72">
        <f>E41+E43</f>
        <v>110495.5</v>
      </c>
      <c r="F40" s="67">
        <f t="shared" si="1"/>
        <v>3540104.5</v>
      </c>
    </row>
    <row r="41" spans="1:6" s="42" customFormat="1" ht="25.5" customHeight="1">
      <c r="A41" s="51" t="s">
        <v>278</v>
      </c>
      <c r="B41" s="52">
        <v>10</v>
      </c>
      <c r="C41" s="56" t="s">
        <v>333</v>
      </c>
      <c r="D41" s="53">
        <f>D42</f>
        <v>424400</v>
      </c>
      <c r="E41" s="53">
        <f>E42</f>
        <v>1068.85</v>
      </c>
      <c r="F41" s="40">
        <f t="shared" si="1"/>
        <v>423331.15</v>
      </c>
    </row>
    <row r="42" spans="1:6" ht="61.5" customHeight="1">
      <c r="A42" s="51" t="s">
        <v>279</v>
      </c>
      <c r="B42" s="52">
        <v>10</v>
      </c>
      <c r="C42" s="56" t="s">
        <v>334</v>
      </c>
      <c r="D42" s="53">
        <v>424400</v>
      </c>
      <c r="E42" s="53">
        <v>1068.85</v>
      </c>
      <c r="F42" s="40">
        <f t="shared" si="1"/>
        <v>423331.15</v>
      </c>
    </row>
    <row r="43" spans="1:6" s="19" customFormat="1" ht="15.75" customHeight="1">
      <c r="A43" s="51" t="s">
        <v>280</v>
      </c>
      <c r="B43" s="52">
        <v>10</v>
      </c>
      <c r="C43" s="56" t="s">
        <v>335</v>
      </c>
      <c r="D43" s="53">
        <f>D44+D46</f>
        <v>3226200</v>
      </c>
      <c r="E43" s="53">
        <f>E44+E46</f>
        <v>109426.65</v>
      </c>
      <c r="F43" s="40">
        <f t="shared" si="1"/>
        <v>3116773.35</v>
      </c>
    </row>
    <row r="44" spans="1:6" ht="59.25" customHeight="1">
      <c r="A44" s="51" t="s">
        <v>126</v>
      </c>
      <c r="B44" s="52">
        <v>10</v>
      </c>
      <c r="C44" s="56" t="s">
        <v>131</v>
      </c>
      <c r="D44" s="53">
        <f>D45</f>
        <v>120000</v>
      </c>
      <c r="E44" s="53">
        <f>E45</f>
        <v>88817</v>
      </c>
      <c r="F44" s="40">
        <f t="shared" si="1"/>
        <v>31183</v>
      </c>
    </row>
    <row r="45" spans="1:6" ht="65.25" customHeight="1">
      <c r="A45" s="183" t="s">
        <v>124</v>
      </c>
      <c r="B45" s="52">
        <v>10</v>
      </c>
      <c r="C45" s="56" t="s">
        <v>130</v>
      </c>
      <c r="D45" s="53">
        <v>120000</v>
      </c>
      <c r="E45" s="53">
        <v>88817</v>
      </c>
      <c r="F45" s="40">
        <f t="shared" si="1"/>
        <v>31183</v>
      </c>
    </row>
    <row r="46" spans="1:6" ht="27.75" customHeight="1">
      <c r="A46" s="184" t="s">
        <v>127</v>
      </c>
      <c r="B46" s="52">
        <v>10</v>
      </c>
      <c r="C46" s="56" t="s">
        <v>129</v>
      </c>
      <c r="D46" s="53">
        <f>D47</f>
        <v>3106200</v>
      </c>
      <c r="E46" s="53">
        <f>E47</f>
        <v>20609.65</v>
      </c>
      <c r="F46" s="40">
        <f t="shared" si="1"/>
        <v>3085590.35</v>
      </c>
    </row>
    <row r="47" spans="1:6" ht="56.25" customHeight="1">
      <c r="A47" s="183" t="s">
        <v>125</v>
      </c>
      <c r="B47" s="52">
        <v>10</v>
      </c>
      <c r="C47" s="56" t="s">
        <v>128</v>
      </c>
      <c r="D47" s="53">
        <v>3106200</v>
      </c>
      <c r="E47" s="53">
        <v>20609.65</v>
      </c>
      <c r="F47" s="40">
        <f t="shared" si="1"/>
        <v>3085590.35</v>
      </c>
    </row>
    <row r="48" spans="1:6" ht="23.25" customHeight="1">
      <c r="A48" s="99" t="s">
        <v>304</v>
      </c>
      <c r="B48" s="100">
        <v>10</v>
      </c>
      <c r="C48" s="101" t="s">
        <v>367</v>
      </c>
      <c r="D48" s="72">
        <f>D49</f>
        <v>8000</v>
      </c>
      <c r="E48" s="72">
        <f>E49</f>
        <v>200</v>
      </c>
      <c r="F48" s="67">
        <f t="shared" si="1"/>
        <v>7800</v>
      </c>
    </row>
    <row r="49" spans="1:6" ht="57" customHeight="1">
      <c r="A49" s="51" t="s">
        <v>305</v>
      </c>
      <c r="B49" s="52">
        <v>10</v>
      </c>
      <c r="C49" s="56" t="s">
        <v>336</v>
      </c>
      <c r="D49" s="53">
        <f>D50</f>
        <v>8000</v>
      </c>
      <c r="E49" s="53">
        <f>E50</f>
        <v>200</v>
      </c>
      <c r="F49" s="40">
        <f t="shared" si="1"/>
        <v>7800</v>
      </c>
    </row>
    <row r="50" spans="1:6" ht="66" customHeight="1">
      <c r="A50" s="51" t="s">
        <v>306</v>
      </c>
      <c r="B50" s="52">
        <v>10</v>
      </c>
      <c r="C50" s="56" t="s">
        <v>337</v>
      </c>
      <c r="D50" s="53">
        <v>8000</v>
      </c>
      <c r="E50" s="53">
        <v>200</v>
      </c>
      <c r="F50" s="40">
        <f t="shared" si="1"/>
        <v>7800</v>
      </c>
    </row>
    <row r="51" spans="1:6" s="19" customFormat="1" ht="47.25" customHeight="1" hidden="1">
      <c r="A51" s="99" t="s">
        <v>307</v>
      </c>
      <c r="B51" s="100">
        <v>10</v>
      </c>
      <c r="C51" s="101" t="s">
        <v>368</v>
      </c>
      <c r="D51" s="72" t="s">
        <v>96</v>
      </c>
      <c r="E51" s="72" t="s">
        <v>96</v>
      </c>
      <c r="F51" s="67" t="s">
        <v>96</v>
      </c>
    </row>
    <row r="52" spans="1:6" ht="1.5" customHeight="1" hidden="1">
      <c r="A52" s="51" t="s">
        <v>277</v>
      </c>
      <c r="B52" s="52">
        <v>10</v>
      </c>
      <c r="C52" s="56" t="s">
        <v>338</v>
      </c>
      <c r="D52" s="53" t="s">
        <v>96</v>
      </c>
      <c r="E52" s="53" t="s">
        <v>96</v>
      </c>
      <c r="F52" s="40" t="s">
        <v>96</v>
      </c>
    </row>
    <row r="53" spans="1:6" ht="36" customHeight="1" hidden="1">
      <c r="A53" s="51" t="s">
        <v>308</v>
      </c>
      <c r="B53" s="52">
        <v>10</v>
      </c>
      <c r="C53" s="56" t="s">
        <v>339</v>
      </c>
      <c r="D53" s="53" t="s">
        <v>96</v>
      </c>
      <c r="E53" s="53" t="s">
        <v>96</v>
      </c>
      <c r="F53" s="40" t="s">
        <v>96</v>
      </c>
    </row>
    <row r="54" spans="1:6" s="19" customFormat="1" ht="51" customHeight="1" hidden="1">
      <c r="A54" s="51" t="s">
        <v>309</v>
      </c>
      <c r="B54" s="52">
        <v>10</v>
      </c>
      <c r="C54" s="56" t="s">
        <v>340</v>
      </c>
      <c r="D54" s="53" t="s">
        <v>96</v>
      </c>
      <c r="E54" s="53" t="s">
        <v>96</v>
      </c>
      <c r="F54" s="40" t="s">
        <v>96</v>
      </c>
    </row>
    <row r="55" spans="1:6" ht="54.75" customHeight="1">
      <c r="A55" s="99" t="s">
        <v>310</v>
      </c>
      <c r="B55" s="100">
        <v>10</v>
      </c>
      <c r="C55" s="101" t="s">
        <v>341</v>
      </c>
      <c r="D55" s="72">
        <f>D56</f>
        <v>159300</v>
      </c>
      <c r="E55" s="72">
        <f>E56</f>
        <v>0</v>
      </c>
      <c r="F55" s="67">
        <f aca="true" t="shared" si="2" ref="F55:F68">D55-E55</f>
        <v>159300</v>
      </c>
    </row>
    <row r="56" spans="1:6" ht="122.25" customHeight="1">
      <c r="A56" s="51" t="s">
        <v>311</v>
      </c>
      <c r="B56" s="52">
        <v>10</v>
      </c>
      <c r="C56" s="56" t="s">
        <v>342</v>
      </c>
      <c r="D56" s="53">
        <f>D57+D59+D61</f>
        <v>159300</v>
      </c>
      <c r="E56" s="53">
        <f>E57+E59+E61</f>
        <v>0</v>
      </c>
      <c r="F56" s="40">
        <f t="shared" si="2"/>
        <v>159300</v>
      </c>
    </row>
    <row r="57" spans="1:6" ht="81.75" customHeight="1" hidden="1">
      <c r="A57" s="51" t="s">
        <v>312</v>
      </c>
      <c r="B57" s="52">
        <v>10</v>
      </c>
      <c r="C57" s="56" t="s">
        <v>343</v>
      </c>
      <c r="D57" s="53">
        <v>0</v>
      </c>
      <c r="E57" s="53">
        <f>E58</f>
        <v>0</v>
      </c>
      <c r="F57" s="40">
        <f t="shared" si="2"/>
        <v>0</v>
      </c>
    </row>
    <row r="58" spans="1:6" s="19" customFormat="1" ht="96" customHeight="1" hidden="1">
      <c r="A58" s="51" t="s">
        <v>313</v>
      </c>
      <c r="B58" s="52">
        <v>10</v>
      </c>
      <c r="C58" s="56" t="s">
        <v>344</v>
      </c>
      <c r="D58" s="53">
        <v>0</v>
      </c>
      <c r="E58" s="53">
        <v>0</v>
      </c>
      <c r="F58" s="40">
        <f t="shared" si="2"/>
        <v>0</v>
      </c>
    </row>
    <row r="59" spans="1:6" ht="117" customHeight="1">
      <c r="A59" s="51" t="s">
        <v>286</v>
      </c>
      <c r="B59" s="52">
        <v>10</v>
      </c>
      <c r="C59" s="56" t="s">
        <v>345</v>
      </c>
      <c r="D59" s="53">
        <f>D60</f>
        <v>159300</v>
      </c>
      <c r="E59" s="53">
        <f>E60</f>
        <v>0</v>
      </c>
      <c r="F59" s="40">
        <f t="shared" si="2"/>
        <v>159300</v>
      </c>
    </row>
    <row r="60" spans="1:6" ht="93" customHeight="1">
      <c r="A60" s="51" t="s">
        <v>314</v>
      </c>
      <c r="B60" s="52">
        <v>10</v>
      </c>
      <c r="C60" s="56" t="s">
        <v>346</v>
      </c>
      <c r="D60" s="53">
        <v>159300</v>
      </c>
      <c r="E60" s="53">
        <v>0</v>
      </c>
      <c r="F60" s="40">
        <f t="shared" si="2"/>
        <v>159300</v>
      </c>
    </row>
    <row r="61" spans="1:6" ht="1.5" customHeight="1">
      <c r="A61" s="51" t="s">
        <v>314</v>
      </c>
      <c r="B61" s="52">
        <v>10</v>
      </c>
      <c r="C61" s="56" t="s">
        <v>106</v>
      </c>
      <c r="D61" s="53">
        <v>0</v>
      </c>
      <c r="E61" s="53">
        <v>0</v>
      </c>
      <c r="F61" s="40">
        <f t="shared" si="2"/>
        <v>0</v>
      </c>
    </row>
    <row r="62" spans="1:6" ht="35.25" customHeight="1">
      <c r="A62" s="99" t="s">
        <v>315</v>
      </c>
      <c r="B62" s="100">
        <v>10</v>
      </c>
      <c r="C62" s="101" t="s">
        <v>347</v>
      </c>
      <c r="D62" s="72">
        <f>D66+D63</f>
        <v>123200</v>
      </c>
      <c r="E62" s="72">
        <f>E66</f>
        <v>0</v>
      </c>
      <c r="F62" s="67">
        <f t="shared" si="2"/>
        <v>123200</v>
      </c>
    </row>
    <row r="63" spans="1:6" ht="0.75" customHeight="1">
      <c r="A63" s="166" t="s">
        <v>180</v>
      </c>
      <c r="B63" s="167"/>
      <c r="C63" s="186" t="s">
        <v>181</v>
      </c>
      <c r="D63" s="58">
        <f>D64</f>
        <v>0</v>
      </c>
      <c r="E63" s="58">
        <f>E64</f>
        <v>0</v>
      </c>
      <c r="F63" s="59">
        <f>F64</f>
        <v>0</v>
      </c>
    </row>
    <row r="64" spans="1:6" ht="20.25" customHeight="1" hidden="1">
      <c r="A64" s="166" t="s">
        <v>182</v>
      </c>
      <c r="B64" s="167">
        <v>10</v>
      </c>
      <c r="C64" s="186" t="s">
        <v>183</v>
      </c>
      <c r="D64" s="58"/>
      <c r="E64" s="58">
        <v>0</v>
      </c>
      <c r="F64" s="40">
        <f t="shared" si="2"/>
        <v>0</v>
      </c>
    </row>
    <row r="65" spans="1:6" ht="18" customHeight="1" hidden="1">
      <c r="A65" s="166" t="s">
        <v>182</v>
      </c>
      <c r="B65" s="167">
        <v>10</v>
      </c>
      <c r="C65" s="186" t="s">
        <v>184</v>
      </c>
      <c r="D65" s="58"/>
      <c r="E65" s="58">
        <v>0</v>
      </c>
      <c r="F65" s="40">
        <f t="shared" si="2"/>
        <v>0</v>
      </c>
    </row>
    <row r="66" spans="1:6" ht="72" customHeight="1">
      <c r="A66" s="51" t="s">
        <v>316</v>
      </c>
      <c r="B66" s="52">
        <v>10</v>
      </c>
      <c r="C66" s="187" t="s">
        <v>348</v>
      </c>
      <c r="D66" s="53">
        <f>D69</f>
        <v>123200</v>
      </c>
      <c r="E66" s="53">
        <f>E69</f>
        <v>0</v>
      </c>
      <c r="F66" s="40">
        <f t="shared" si="2"/>
        <v>123200</v>
      </c>
    </row>
    <row r="67" spans="1:6" ht="16.5" customHeight="1" hidden="1">
      <c r="A67" s="51" t="s">
        <v>317</v>
      </c>
      <c r="B67" s="52">
        <v>10</v>
      </c>
      <c r="C67" s="187" t="s">
        <v>349</v>
      </c>
      <c r="D67" s="53">
        <f>D68</f>
        <v>0</v>
      </c>
      <c r="E67" s="53">
        <f>E68</f>
        <v>0</v>
      </c>
      <c r="F67" s="40">
        <f t="shared" si="2"/>
        <v>0</v>
      </c>
    </row>
    <row r="68" spans="1:6" ht="24" customHeight="1" hidden="1">
      <c r="A68" s="51" t="s">
        <v>281</v>
      </c>
      <c r="B68" s="52">
        <v>10</v>
      </c>
      <c r="C68" s="187" t="s">
        <v>350</v>
      </c>
      <c r="D68" s="53">
        <v>0</v>
      </c>
      <c r="E68" s="53">
        <v>0</v>
      </c>
      <c r="F68" s="40">
        <f t="shared" si="2"/>
        <v>0</v>
      </c>
    </row>
    <row r="69" spans="1:6" ht="71.25" customHeight="1">
      <c r="A69" s="51" t="s">
        <v>389</v>
      </c>
      <c r="B69" s="52">
        <v>10</v>
      </c>
      <c r="C69" s="187" t="s">
        <v>185</v>
      </c>
      <c r="D69" s="53">
        <f>D70</f>
        <v>123200</v>
      </c>
      <c r="E69" s="53">
        <f>E70</f>
        <v>0</v>
      </c>
      <c r="F69" s="40"/>
    </row>
    <row r="70" spans="1:6" ht="72.75" customHeight="1">
      <c r="A70" s="51" t="s">
        <v>389</v>
      </c>
      <c r="B70" s="52">
        <v>10</v>
      </c>
      <c r="C70" s="187" t="s">
        <v>186</v>
      </c>
      <c r="D70" s="53">
        <v>123200</v>
      </c>
      <c r="E70" s="53">
        <v>0</v>
      </c>
      <c r="F70" s="40"/>
    </row>
    <row r="71" spans="1:6" s="19" customFormat="1" ht="22.5" customHeight="1">
      <c r="A71" s="99" t="s">
        <v>121</v>
      </c>
      <c r="B71" s="100">
        <v>10</v>
      </c>
      <c r="C71" s="101" t="s">
        <v>187</v>
      </c>
      <c r="D71" s="72">
        <f>D72</f>
        <v>6000</v>
      </c>
      <c r="E71" s="72">
        <f>E72</f>
        <v>700</v>
      </c>
      <c r="F71" s="67">
        <v>-200</v>
      </c>
    </row>
    <row r="72" spans="1:6" ht="21.75" customHeight="1">
      <c r="A72" s="51" t="s">
        <v>122</v>
      </c>
      <c r="B72" s="52">
        <v>10</v>
      </c>
      <c r="C72" s="56" t="s">
        <v>384</v>
      </c>
      <c r="D72" s="53">
        <f>D73</f>
        <v>6000</v>
      </c>
      <c r="E72" s="53">
        <f>E73</f>
        <v>700</v>
      </c>
      <c r="F72" s="40">
        <v>-200</v>
      </c>
    </row>
    <row r="73" spans="1:6" ht="45.75" customHeight="1">
      <c r="A73" s="51" t="s">
        <v>123</v>
      </c>
      <c r="B73" s="52">
        <v>10</v>
      </c>
      <c r="C73" s="56" t="s">
        <v>385</v>
      </c>
      <c r="D73" s="53">
        <v>6000</v>
      </c>
      <c r="E73" s="53">
        <v>700</v>
      </c>
      <c r="F73" s="40">
        <v>-200</v>
      </c>
    </row>
    <row r="74" spans="1:6" ht="34.5" customHeight="1" hidden="1">
      <c r="A74" s="99" t="s">
        <v>318</v>
      </c>
      <c r="B74" s="100">
        <v>10</v>
      </c>
      <c r="C74" s="101" t="s">
        <v>351</v>
      </c>
      <c r="D74" s="72">
        <v>0</v>
      </c>
      <c r="E74" s="72">
        <f>E75</f>
        <v>0</v>
      </c>
      <c r="F74" s="67">
        <f>F75</f>
        <v>0</v>
      </c>
    </row>
    <row r="75" spans="1:6" s="19" customFormat="1" ht="26.25" customHeight="1" hidden="1">
      <c r="A75" s="51" t="s">
        <v>287</v>
      </c>
      <c r="B75" s="52">
        <v>10</v>
      </c>
      <c r="C75" s="56" t="s">
        <v>352</v>
      </c>
      <c r="D75" s="53">
        <v>0</v>
      </c>
      <c r="E75" s="53">
        <f>E76</f>
        <v>0</v>
      </c>
      <c r="F75" s="40">
        <f>F76</f>
        <v>0</v>
      </c>
    </row>
    <row r="76" spans="1:6" ht="38.25" customHeight="1" hidden="1">
      <c r="A76" s="51" t="s">
        <v>288</v>
      </c>
      <c r="B76" s="52">
        <v>10</v>
      </c>
      <c r="C76" s="56" t="s">
        <v>353</v>
      </c>
      <c r="D76" s="53">
        <v>0</v>
      </c>
      <c r="E76" s="53">
        <v>0</v>
      </c>
      <c r="F76" s="40">
        <f aca="true" t="shared" si="3" ref="F76:F89">D76-E76</f>
        <v>0</v>
      </c>
    </row>
    <row r="77" spans="1:6" ht="34.5" customHeight="1">
      <c r="A77" s="99" t="s">
        <v>319</v>
      </c>
      <c r="B77" s="100">
        <v>10</v>
      </c>
      <c r="C77" s="101" t="s">
        <v>355</v>
      </c>
      <c r="D77" s="72">
        <f>D78</f>
        <v>3487000</v>
      </c>
      <c r="E77" s="72">
        <f>E78</f>
        <v>256600</v>
      </c>
      <c r="F77" s="67">
        <f t="shared" si="3"/>
        <v>3230400</v>
      </c>
    </row>
    <row r="78" spans="1:6" s="19" customFormat="1" ht="48.75" customHeight="1">
      <c r="A78" s="51" t="s">
        <v>320</v>
      </c>
      <c r="B78" s="52">
        <v>10</v>
      </c>
      <c r="C78" s="56" t="s">
        <v>354</v>
      </c>
      <c r="D78" s="53">
        <f>D82+D87+D79</f>
        <v>3487000</v>
      </c>
      <c r="E78" s="53">
        <f>E82+E87+E79</f>
        <v>256600</v>
      </c>
      <c r="F78" s="53">
        <f>F82+F87+F79</f>
        <v>3230400</v>
      </c>
    </row>
    <row r="79" spans="1:6" ht="50.25" customHeight="1">
      <c r="A79" s="51" t="s">
        <v>108</v>
      </c>
      <c r="B79" s="52">
        <v>10</v>
      </c>
      <c r="C79" s="56" t="s">
        <v>107</v>
      </c>
      <c r="D79" s="53">
        <f>D80</f>
        <v>3155800</v>
      </c>
      <c r="E79" s="53">
        <f>E80</f>
        <v>256600</v>
      </c>
      <c r="F79" s="40">
        <f t="shared" si="3"/>
        <v>2899200</v>
      </c>
    </row>
    <row r="80" spans="1:6" ht="43.5" customHeight="1">
      <c r="A80" s="51" t="s">
        <v>110</v>
      </c>
      <c r="B80" s="52">
        <v>10</v>
      </c>
      <c r="C80" s="56" t="s">
        <v>109</v>
      </c>
      <c r="D80" s="53">
        <f>D81</f>
        <v>3155800</v>
      </c>
      <c r="E80" s="53">
        <f>E81</f>
        <v>256600</v>
      </c>
      <c r="F80" s="40">
        <f t="shared" si="3"/>
        <v>2899200</v>
      </c>
    </row>
    <row r="81" spans="1:6" ht="50.25" customHeight="1">
      <c r="A81" s="51" t="s">
        <v>206</v>
      </c>
      <c r="B81" s="52">
        <v>10</v>
      </c>
      <c r="C81" s="56" t="s">
        <v>111</v>
      </c>
      <c r="D81" s="53">
        <v>3155800</v>
      </c>
      <c r="E81" s="53">
        <v>256600</v>
      </c>
      <c r="F81" s="40">
        <f t="shared" si="3"/>
        <v>2899200</v>
      </c>
    </row>
    <row r="82" spans="1:6" ht="21" customHeight="1">
      <c r="A82" s="51" t="s">
        <v>282</v>
      </c>
      <c r="B82" s="52">
        <v>10</v>
      </c>
      <c r="C82" s="56" t="s">
        <v>356</v>
      </c>
      <c r="D82" s="53">
        <f>D83+D85</f>
        <v>175000</v>
      </c>
      <c r="E82" s="53">
        <v>0</v>
      </c>
      <c r="F82" s="40">
        <f t="shared" si="3"/>
        <v>175000</v>
      </c>
    </row>
    <row r="83" spans="1:6" ht="33.75" customHeight="1">
      <c r="A83" s="51" t="s">
        <v>321</v>
      </c>
      <c r="B83" s="52">
        <v>10</v>
      </c>
      <c r="C83" s="56" t="s">
        <v>357</v>
      </c>
      <c r="D83" s="53">
        <f>D84</f>
        <v>174800</v>
      </c>
      <c r="E83" s="53">
        <f>E84</f>
        <v>0</v>
      </c>
      <c r="F83" s="40">
        <f t="shared" si="3"/>
        <v>174800</v>
      </c>
    </row>
    <row r="84" spans="1:6" ht="30.75" customHeight="1">
      <c r="A84" s="51" t="s">
        <v>207</v>
      </c>
      <c r="B84" s="52">
        <v>10</v>
      </c>
      <c r="C84" s="56" t="s">
        <v>358</v>
      </c>
      <c r="D84" s="53">
        <v>174800</v>
      </c>
      <c r="E84" s="53">
        <v>0</v>
      </c>
      <c r="F84" s="40">
        <f t="shared" si="3"/>
        <v>174800</v>
      </c>
    </row>
    <row r="85" spans="1:6" ht="22.5" customHeight="1">
      <c r="A85" s="51" t="s">
        <v>285</v>
      </c>
      <c r="B85" s="52">
        <v>10</v>
      </c>
      <c r="C85" s="56" t="s">
        <v>359</v>
      </c>
      <c r="D85" s="53">
        <v>200</v>
      </c>
      <c r="E85" s="53">
        <v>0</v>
      </c>
      <c r="F85" s="40">
        <f t="shared" si="3"/>
        <v>200</v>
      </c>
    </row>
    <row r="86" spans="1:6" ht="32.25" customHeight="1">
      <c r="A86" s="51" t="s">
        <v>208</v>
      </c>
      <c r="B86" s="52">
        <v>10</v>
      </c>
      <c r="C86" s="56" t="s">
        <v>360</v>
      </c>
      <c r="D86" s="53">
        <v>200</v>
      </c>
      <c r="E86" s="53">
        <v>0</v>
      </c>
      <c r="F86" s="40">
        <f t="shared" si="3"/>
        <v>200</v>
      </c>
    </row>
    <row r="87" spans="1:6" ht="18.75" customHeight="1">
      <c r="A87" s="51" t="s">
        <v>283</v>
      </c>
      <c r="B87" s="52">
        <v>10</v>
      </c>
      <c r="C87" s="56" t="s">
        <v>361</v>
      </c>
      <c r="D87" s="53">
        <f>D88</f>
        <v>156200</v>
      </c>
      <c r="E87" s="53">
        <f>E88</f>
        <v>0</v>
      </c>
      <c r="F87" s="40">
        <f t="shared" si="3"/>
        <v>156200</v>
      </c>
    </row>
    <row r="88" spans="1:6" ht="26.25" customHeight="1">
      <c r="A88" s="51" t="s">
        <v>284</v>
      </c>
      <c r="B88" s="52">
        <v>10</v>
      </c>
      <c r="C88" s="56" t="s">
        <v>362</v>
      </c>
      <c r="D88" s="53">
        <f>D89</f>
        <v>156200</v>
      </c>
      <c r="E88" s="53">
        <f>E89</f>
        <v>0</v>
      </c>
      <c r="F88" s="40">
        <f t="shared" si="3"/>
        <v>156200</v>
      </c>
    </row>
    <row r="89" spans="1:6" ht="37.5" customHeight="1">
      <c r="A89" s="51" t="s">
        <v>209</v>
      </c>
      <c r="B89" s="52">
        <v>10</v>
      </c>
      <c r="C89" s="56" t="s">
        <v>363</v>
      </c>
      <c r="D89" s="53">
        <v>156200</v>
      </c>
      <c r="E89" s="53">
        <v>0</v>
      </c>
      <c r="F89" s="40">
        <f t="shared" si="3"/>
        <v>156200</v>
      </c>
    </row>
    <row r="90" spans="1:6" ht="12" customHeight="1">
      <c r="A90" s="18" t="s">
        <v>369</v>
      </c>
      <c r="B90" s="35"/>
      <c r="C90" s="11" t="s">
        <v>370</v>
      </c>
      <c r="D90" s="12"/>
      <c r="E90" s="5"/>
      <c r="F90" s="6"/>
    </row>
    <row r="91" spans="1:6" ht="23.25" customHeight="1">
      <c r="A91" s="18" t="s">
        <v>371</v>
      </c>
      <c r="B91" s="35"/>
      <c r="C91" s="11" t="s">
        <v>370</v>
      </c>
      <c r="D91" s="12">
        <f>D16</f>
        <v>10300800</v>
      </c>
      <c r="E91" s="12">
        <f>E16</f>
        <v>2702524.83</v>
      </c>
      <c r="F91" s="12">
        <f>F16</f>
        <v>7598275.17</v>
      </c>
    </row>
    <row r="92" ht="10.5" customHeight="1"/>
    <row r="94" ht="11.25" customHeight="1"/>
    <row r="98" ht="10.5" customHeight="1"/>
    <row r="99" ht="10.5" customHeight="1"/>
    <row r="100" ht="9.75" customHeight="1"/>
    <row r="101" ht="31.5" customHeight="1"/>
    <row r="102" ht="25.5" customHeight="1"/>
    <row r="103" ht="39" customHeight="1"/>
    <row r="104" ht="54" customHeight="1"/>
    <row r="105" ht="24.75" customHeight="1"/>
    <row r="106" ht="25.5" customHeight="1"/>
    <row r="107" ht="36.75" customHeight="1"/>
    <row r="108" ht="29.25" customHeight="1"/>
    <row r="109" ht="27" customHeight="1"/>
    <row r="110" ht="26.25" customHeight="1"/>
    <row r="111" ht="171" customHeight="1"/>
    <row r="112" ht="16.5" customHeight="1" hidden="1"/>
    <row r="113" ht="16.5" customHeight="1" hidden="1"/>
    <row r="114" ht="15" customHeight="1" hidden="1"/>
    <row r="115" ht="18.75" customHeight="1" hidden="1"/>
    <row r="116" ht="15" customHeight="1" hidden="1"/>
    <row r="117" ht="21" customHeight="1" hidden="1"/>
    <row r="118" ht="12" customHeight="1" hidden="1"/>
    <row r="119" ht="12.75" customHeight="1" hidden="1"/>
    <row r="120" ht="16.5" customHeight="1" hidden="1"/>
    <row r="121" ht="16.5" customHeight="1" hidden="1"/>
    <row r="122" ht="17.25" customHeight="1" hidden="1"/>
    <row r="123" ht="18" customHeight="1" hidden="1"/>
    <row r="124" ht="26.25" customHeight="1" hidden="1"/>
    <row r="125" ht="25.5" customHeight="1" hidden="1"/>
    <row r="126" ht="15" customHeight="1" hidden="1"/>
    <row r="127" ht="27.75" customHeight="1" hidden="1"/>
    <row r="128" ht="27.75" customHeight="1" hidden="1" thickBot="1"/>
    <row r="129" ht="3.75" customHeight="1"/>
    <row r="130" ht="38.25" customHeight="1"/>
    <row r="131" ht="44.25" customHeight="1"/>
    <row r="132" ht="20.25" customHeight="1"/>
    <row r="133" ht="10.5" customHeight="1"/>
    <row r="134" ht="24.75" customHeight="1"/>
    <row r="135" ht="8.25" customHeight="1"/>
    <row r="136" ht="6.75" customHeight="1"/>
    <row r="137" ht="12.75" customHeight="1"/>
    <row r="138" ht="12.75" customHeight="1"/>
    <row r="139" ht="12.75" customHeight="1"/>
    <row r="140" ht="12.75" customHeight="1"/>
    <row r="141" ht="1.5" customHeight="1"/>
    <row r="142" ht="22.5" customHeight="1" hidden="1"/>
    <row r="143" ht="1.5" customHeight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0.75" customHeight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23.25" customHeight="1" hidden="1"/>
    <row r="164" ht="9.75" customHeight="1" hidden="1"/>
    <row r="165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4"/>
  <sheetViews>
    <sheetView showGridLines="0" tabSelected="1" workbookViewId="0" topLeftCell="A1">
      <selection activeCell="D86" sqref="D86"/>
    </sheetView>
  </sheetViews>
  <sheetFormatPr defaultColWidth="9.00390625" defaultRowHeight="12.75"/>
  <cols>
    <col min="1" max="1" width="26.125" style="83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51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 customHeight="1">
      <c r="B1" s="62" t="s">
        <v>254</v>
      </c>
      <c r="C1" s="33"/>
      <c r="E1" s="91" t="s">
        <v>249</v>
      </c>
      <c r="F1" s="135"/>
    </row>
    <row r="2" spans="1:6" ht="9" customHeight="1">
      <c r="A2" s="84"/>
      <c r="B2" s="13"/>
      <c r="C2" s="60"/>
      <c r="D2" s="92"/>
      <c r="E2" s="92"/>
      <c r="F2" s="136"/>
    </row>
    <row r="3" spans="1:6" ht="12.75">
      <c r="A3" s="85"/>
      <c r="B3" s="14" t="s">
        <v>242</v>
      </c>
      <c r="C3" s="14" t="s">
        <v>241</v>
      </c>
      <c r="D3" s="93" t="s">
        <v>262</v>
      </c>
      <c r="E3" s="94"/>
      <c r="F3" s="137" t="s">
        <v>237</v>
      </c>
    </row>
    <row r="4" spans="1:6" ht="12.75">
      <c r="A4" s="85" t="s">
        <v>240</v>
      </c>
      <c r="B4" s="14" t="s">
        <v>243</v>
      </c>
      <c r="C4" s="2" t="s">
        <v>266</v>
      </c>
      <c r="D4" s="93" t="s">
        <v>261</v>
      </c>
      <c r="E4" s="95" t="s">
        <v>253</v>
      </c>
      <c r="F4" s="138" t="s">
        <v>238</v>
      </c>
    </row>
    <row r="5" spans="1:6" ht="11.25" customHeight="1">
      <c r="A5" s="85"/>
      <c r="B5" s="14" t="s">
        <v>244</v>
      </c>
      <c r="C5" s="14" t="s">
        <v>265</v>
      </c>
      <c r="D5" s="93" t="s">
        <v>238</v>
      </c>
      <c r="E5" s="93"/>
      <c r="F5" s="139"/>
    </row>
    <row r="6" spans="1:6" ht="13.5" thickBot="1">
      <c r="A6" s="86">
        <v>1</v>
      </c>
      <c r="B6" s="54">
        <v>2</v>
      </c>
      <c r="C6" s="54">
        <v>3</v>
      </c>
      <c r="D6" s="96" t="s">
        <v>236</v>
      </c>
      <c r="E6" s="96" t="s">
        <v>255</v>
      </c>
      <c r="F6" s="140" t="s">
        <v>256</v>
      </c>
    </row>
    <row r="7" spans="1:7" s="113" customFormat="1" ht="15" customHeight="1" thickBot="1">
      <c r="A7" s="114" t="s">
        <v>372</v>
      </c>
      <c r="B7" s="115">
        <v>200</v>
      </c>
      <c r="C7" s="116" t="s">
        <v>13</v>
      </c>
      <c r="D7" s="205">
        <f>D8</f>
        <v>10300800</v>
      </c>
      <c r="E7" s="117">
        <f>E8</f>
        <v>317598.31</v>
      </c>
      <c r="F7" s="141">
        <f>D7-E7</f>
        <v>9983201.69</v>
      </c>
      <c r="G7" s="112"/>
    </row>
    <row r="8" spans="1:7" ht="26.25" customHeight="1">
      <c r="A8" s="123" t="s">
        <v>101</v>
      </c>
      <c r="B8" s="124"/>
      <c r="C8" s="125" t="s">
        <v>14</v>
      </c>
      <c r="D8" s="126">
        <f>D9+D65+D71+D79+D87+D102+D106+D110+D114+D118</f>
        <v>10300800</v>
      </c>
      <c r="E8" s="126">
        <f>E9+E65+E71+E79+E87+E102+E106+E110+E114+E118</f>
        <v>317598.31</v>
      </c>
      <c r="F8" s="126">
        <f>F9+F65+F71+F79+F87+F102+F106+F110+F114+F118</f>
        <v>9983201.690000001</v>
      </c>
      <c r="G8" s="17"/>
    </row>
    <row r="9" spans="1:6" ht="22.5" customHeight="1">
      <c r="A9" s="119" t="s">
        <v>73</v>
      </c>
      <c r="B9" s="120">
        <v>200</v>
      </c>
      <c r="C9" s="121" t="s">
        <v>15</v>
      </c>
      <c r="D9" s="122">
        <f>D10+D21+D53+D51</f>
        <v>5011100</v>
      </c>
      <c r="E9" s="122">
        <f>E10+E21+E53+E51</f>
        <v>182699.61</v>
      </c>
      <c r="F9" s="122">
        <f>F10+F21+F53+F51</f>
        <v>4828400.390000001</v>
      </c>
    </row>
    <row r="10" spans="1:6" ht="42" customHeight="1">
      <c r="A10" s="87" t="s">
        <v>373</v>
      </c>
      <c r="B10" s="52">
        <v>200</v>
      </c>
      <c r="C10" s="56" t="s">
        <v>16</v>
      </c>
      <c r="D10" s="53">
        <f aca="true" t="shared" si="0" ref="D10:F11">D11</f>
        <v>845600</v>
      </c>
      <c r="E10" s="53">
        <f t="shared" si="0"/>
        <v>3000</v>
      </c>
      <c r="F10" s="142">
        <f t="shared" si="0"/>
        <v>842600</v>
      </c>
    </row>
    <row r="11" spans="1:6" ht="47.25" customHeight="1">
      <c r="A11" s="79" t="s">
        <v>82</v>
      </c>
      <c r="B11" s="52"/>
      <c r="C11" s="56" t="s">
        <v>17</v>
      </c>
      <c r="D11" s="53">
        <f>D12</f>
        <v>845600</v>
      </c>
      <c r="E11" s="53">
        <f>E12+E17+E20</f>
        <v>3000</v>
      </c>
      <c r="F11" s="142">
        <f t="shared" si="0"/>
        <v>842600</v>
      </c>
    </row>
    <row r="12" spans="1:7" ht="23.25" customHeight="1">
      <c r="A12" s="80" t="s">
        <v>83</v>
      </c>
      <c r="B12" s="55"/>
      <c r="C12" s="38" t="s">
        <v>18</v>
      </c>
      <c r="D12" s="57">
        <f>D15+D17+D20</f>
        <v>845600</v>
      </c>
      <c r="E12" s="57">
        <f>E15+E17+E20</f>
        <v>3000</v>
      </c>
      <c r="F12" s="143">
        <f>D12-E12</f>
        <v>842600</v>
      </c>
      <c r="G12" s="17"/>
    </row>
    <row r="13" spans="1:7" ht="0.75" customHeight="1">
      <c r="A13" s="80" t="s">
        <v>390</v>
      </c>
      <c r="B13" s="55"/>
      <c r="C13" s="38" t="s">
        <v>391</v>
      </c>
      <c r="D13" s="59">
        <v>0</v>
      </c>
      <c r="E13" s="59">
        <v>0</v>
      </c>
      <c r="F13" s="144">
        <f>F14</f>
        <v>766100</v>
      </c>
      <c r="G13" s="17"/>
    </row>
    <row r="14" spans="1:6" ht="20.25" customHeight="1" hidden="1">
      <c r="A14" s="77" t="s">
        <v>377</v>
      </c>
      <c r="B14" s="55"/>
      <c r="C14" s="38" t="s">
        <v>188</v>
      </c>
      <c r="D14" s="59">
        <f>D15+D16</f>
        <v>769100</v>
      </c>
      <c r="E14" s="59">
        <f>E15+E16</f>
        <v>3000</v>
      </c>
      <c r="F14" s="144">
        <f>F15+F16</f>
        <v>766100</v>
      </c>
    </row>
    <row r="15" spans="1:6" s="74" customFormat="1" ht="46.5" customHeight="1">
      <c r="A15" s="98" t="s">
        <v>9</v>
      </c>
      <c r="B15" s="71"/>
      <c r="C15" s="66" t="s">
        <v>19</v>
      </c>
      <c r="D15" s="67">
        <v>769100</v>
      </c>
      <c r="E15" s="67">
        <v>3000</v>
      </c>
      <c r="F15" s="145">
        <f>D15-E15</f>
        <v>766100</v>
      </c>
    </row>
    <row r="16" spans="1:7" s="74" customFormat="1" ht="0.75" customHeight="1" hidden="1">
      <c r="A16" s="98" t="s">
        <v>379</v>
      </c>
      <c r="B16" s="71"/>
      <c r="C16" s="66" t="s">
        <v>189</v>
      </c>
      <c r="D16" s="67">
        <v>0</v>
      </c>
      <c r="E16" s="67">
        <v>0</v>
      </c>
      <c r="F16" s="145">
        <f>D16-E16</f>
        <v>0</v>
      </c>
      <c r="G16" s="75"/>
    </row>
    <row r="17" spans="1:6" s="188" customFormat="1" ht="47.25" customHeight="1">
      <c r="A17" s="192" t="s">
        <v>10</v>
      </c>
      <c r="B17" s="71"/>
      <c r="C17" s="66" t="s">
        <v>20</v>
      </c>
      <c r="D17" s="67">
        <v>56500</v>
      </c>
      <c r="E17" s="67">
        <f>E18</f>
        <v>0</v>
      </c>
      <c r="F17" s="145">
        <f>F18</f>
        <v>0</v>
      </c>
    </row>
    <row r="18" spans="1:6" s="188" customFormat="1" ht="22.5" customHeight="1" hidden="1">
      <c r="A18" s="98" t="s">
        <v>377</v>
      </c>
      <c r="B18" s="71"/>
      <c r="C18" s="66" t="s">
        <v>190</v>
      </c>
      <c r="D18" s="67">
        <v>0</v>
      </c>
      <c r="E18" s="67">
        <f>E19</f>
        <v>0</v>
      </c>
      <c r="F18" s="145">
        <f>F19</f>
        <v>0</v>
      </c>
    </row>
    <row r="19" spans="1:6" s="188" customFormat="1" ht="21" customHeight="1" hidden="1">
      <c r="A19" s="98" t="s">
        <v>378</v>
      </c>
      <c r="B19" s="71"/>
      <c r="C19" s="66" t="s">
        <v>392</v>
      </c>
      <c r="D19" s="67">
        <v>0</v>
      </c>
      <c r="E19" s="67">
        <v>0</v>
      </c>
      <c r="F19" s="145">
        <f>D19-E19</f>
        <v>0</v>
      </c>
    </row>
    <row r="20" spans="1:6" s="188" customFormat="1" ht="69.75" customHeight="1">
      <c r="A20" s="118" t="s">
        <v>390</v>
      </c>
      <c r="B20" s="71"/>
      <c r="C20" s="66" t="s">
        <v>21</v>
      </c>
      <c r="D20" s="67">
        <v>20000</v>
      </c>
      <c r="E20" s="67"/>
      <c r="F20" s="145">
        <f>D20-E20</f>
        <v>20000</v>
      </c>
    </row>
    <row r="21" spans="1:7" ht="71.25" customHeight="1">
      <c r="A21" s="80" t="s">
        <v>84</v>
      </c>
      <c r="B21" s="37"/>
      <c r="C21" s="38" t="s">
        <v>22</v>
      </c>
      <c r="D21" s="40">
        <f>D22+D45</f>
        <v>3482400</v>
      </c>
      <c r="E21" s="40">
        <f>E22</f>
        <v>179699.61</v>
      </c>
      <c r="F21" s="146">
        <f>D21-E21</f>
        <v>3302700.39</v>
      </c>
      <c r="G21" s="17"/>
    </row>
    <row r="22" spans="1:7" ht="15" customHeight="1">
      <c r="A22" s="79" t="s">
        <v>82</v>
      </c>
      <c r="B22" s="37"/>
      <c r="C22" s="38" t="s">
        <v>23</v>
      </c>
      <c r="D22" s="40">
        <f>D23+D32+D42</f>
        <v>3482200</v>
      </c>
      <c r="E22" s="40">
        <f>E23+E32+E42</f>
        <v>179699.61</v>
      </c>
      <c r="F22" s="40">
        <f>F23+F32+F42</f>
        <v>3302500.3899999997</v>
      </c>
      <c r="G22" s="17"/>
    </row>
    <row r="23" spans="1:6" ht="18" customHeight="1">
      <c r="A23" s="80" t="s">
        <v>85</v>
      </c>
      <c r="B23" s="37"/>
      <c r="C23" s="38" t="s">
        <v>24</v>
      </c>
      <c r="D23" s="40">
        <f>D26+D28+D31</f>
        <v>2962200</v>
      </c>
      <c r="E23" s="40">
        <f>E26+E28+E31</f>
        <v>29049.37</v>
      </c>
      <c r="F23" s="40">
        <f>F26+F28+F31</f>
        <v>2933150.63</v>
      </c>
    </row>
    <row r="24" spans="1:6" ht="15" customHeight="1" hidden="1">
      <c r="A24" s="80" t="s">
        <v>80</v>
      </c>
      <c r="B24" s="37"/>
      <c r="C24" s="38" t="s">
        <v>191</v>
      </c>
      <c r="D24" s="59">
        <v>0</v>
      </c>
      <c r="E24" s="59">
        <f>E25</f>
        <v>29000</v>
      </c>
      <c r="F24" s="144">
        <f>F25</f>
        <v>2641800</v>
      </c>
    </row>
    <row r="25" spans="1:6" ht="21.75" customHeight="1" hidden="1">
      <c r="A25" s="77" t="s">
        <v>377</v>
      </c>
      <c r="B25" s="37"/>
      <c r="C25" s="38" t="s">
        <v>192</v>
      </c>
      <c r="D25" s="40">
        <f>D26+D27</f>
        <v>2670800</v>
      </c>
      <c r="E25" s="40">
        <f>E26+E27</f>
        <v>29000</v>
      </c>
      <c r="F25" s="146">
        <f>F26+F27</f>
        <v>2641800</v>
      </c>
    </row>
    <row r="26" spans="1:6" s="70" customFormat="1" ht="42.75" customHeight="1">
      <c r="A26" s="98" t="s">
        <v>9</v>
      </c>
      <c r="B26" s="71"/>
      <c r="C26" s="66" t="s">
        <v>26</v>
      </c>
      <c r="D26" s="67">
        <v>2670800</v>
      </c>
      <c r="E26" s="67">
        <v>29000</v>
      </c>
      <c r="F26" s="145">
        <f>D26-E26</f>
        <v>2641800</v>
      </c>
    </row>
    <row r="27" spans="1:6" s="70" customFormat="1" ht="9.75" customHeight="1" hidden="1">
      <c r="A27" s="98" t="s">
        <v>379</v>
      </c>
      <c r="B27" s="71"/>
      <c r="C27" s="66" t="s">
        <v>193</v>
      </c>
      <c r="D27" s="67">
        <v>0</v>
      </c>
      <c r="E27" s="67">
        <v>0</v>
      </c>
      <c r="F27" s="145">
        <f>D27-E27</f>
        <v>0</v>
      </c>
    </row>
    <row r="28" spans="1:6" s="70" customFormat="1" ht="42" customHeight="1">
      <c r="A28" s="194" t="s">
        <v>12</v>
      </c>
      <c r="B28" s="195"/>
      <c r="C28" s="69" t="s">
        <v>25</v>
      </c>
      <c r="D28" s="59">
        <v>226400</v>
      </c>
      <c r="E28" s="59">
        <v>0</v>
      </c>
      <c r="F28" s="144">
        <f>D28-E28</f>
        <v>226400</v>
      </c>
    </row>
    <row r="29" spans="1:6" ht="15" customHeight="1" hidden="1">
      <c r="A29"/>
      <c r="B29" s="193" t="s">
        <v>11</v>
      </c>
      <c r="C29" s="38" t="s">
        <v>194</v>
      </c>
      <c r="D29" s="40">
        <f>D30+D31</f>
        <v>291400</v>
      </c>
      <c r="E29" s="40">
        <f>E30+E31</f>
        <v>49.37</v>
      </c>
      <c r="F29" s="146">
        <f>F30+F31</f>
        <v>291350.63</v>
      </c>
    </row>
    <row r="30" spans="1:6" s="70" customFormat="1" ht="21" customHeight="1" hidden="1">
      <c r="A30" s="98" t="s">
        <v>378</v>
      </c>
      <c r="B30" s="65"/>
      <c r="C30" s="66" t="s">
        <v>195</v>
      </c>
      <c r="D30" s="67">
        <v>226400</v>
      </c>
      <c r="E30" s="67">
        <v>0</v>
      </c>
      <c r="F30" s="145">
        <f>D30-E30</f>
        <v>226400</v>
      </c>
    </row>
    <row r="31" spans="1:6" s="70" customFormat="1" ht="70.5" customHeight="1">
      <c r="A31" s="80" t="s">
        <v>390</v>
      </c>
      <c r="B31" s="65"/>
      <c r="C31" s="66" t="s">
        <v>27</v>
      </c>
      <c r="D31" s="67">
        <v>65000</v>
      </c>
      <c r="E31" s="67">
        <v>49.37</v>
      </c>
      <c r="F31" s="145">
        <f>D31-E31</f>
        <v>64950.63</v>
      </c>
    </row>
    <row r="32" spans="1:6" ht="34.5" customHeight="1">
      <c r="A32" s="80" t="s">
        <v>79</v>
      </c>
      <c r="B32" s="36"/>
      <c r="C32" s="38" t="s">
        <v>28</v>
      </c>
      <c r="D32" s="40">
        <v>455000</v>
      </c>
      <c r="E32" s="40">
        <v>87078.16</v>
      </c>
      <c r="F32" s="146">
        <f>D32-E32</f>
        <v>367921.83999999997</v>
      </c>
    </row>
    <row r="33" spans="1:6" ht="18" customHeight="1" hidden="1">
      <c r="A33" s="77" t="s">
        <v>380</v>
      </c>
      <c r="B33" s="36"/>
      <c r="C33" s="38" t="s">
        <v>196</v>
      </c>
      <c r="D33" s="40">
        <v>0</v>
      </c>
      <c r="E33" s="40">
        <v>0</v>
      </c>
      <c r="F33" s="146">
        <f>F36+F37+F38</f>
        <v>0</v>
      </c>
    </row>
    <row r="34" spans="1:6" s="70" customFormat="1" ht="12.75" customHeight="1" hidden="1">
      <c r="A34" s="98" t="s">
        <v>381</v>
      </c>
      <c r="B34" s="65"/>
      <c r="C34" s="66" t="s">
        <v>231</v>
      </c>
      <c r="D34" s="67">
        <v>0</v>
      </c>
      <c r="E34" s="67">
        <v>0</v>
      </c>
      <c r="F34" s="145">
        <f>D34-E34</f>
        <v>0</v>
      </c>
    </row>
    <row r="35" spans="1:6" s="70" customFormat="1" ht="11.25" customHeight="1" hidden="1">
      <c r="A35" s="98" t="s">
        <v>381</v>
      </c>
      <c r="B35" s="65"/>
      <c r="C35" s="66" t="s">
        <v>230</v>
      </c>
      <c r="D35" s="67">
        <v>0</v>
      </c>
      <c r="E35" s="67">
        <v>0</v>
      </c>
      <c r="F35" s="145">
        <f>D35-E35</f>
        <v>0</v>
      </c>
    </row>
    <row r="36" spans="1:6" s="70" customFormat="1" ht="16.5" customHeight="1" hidden="1">
      <c r="A36" s="98" t="s">
        <v>382</v>
      </c>
      <c r="B36" s="65"/>
      <c r="C36" s="66" t="s">
        <v>197</v>
      </c>
      <c r="D36" s="67">
        <v>0</v>
      </c>
      <c r="E36" s="67">
        <v>0</v>
      </c>
      <c r="F36" s="145">
        <f>D36-E36</f>
        <v>0</v>
      </c>
    </row>
    <row r="37" spans="1:6" s="70" customFormat="1" ht="14.25" customHeight="1" hidden="1">
      <c r="A37" s="98" t="s">
        <v>383</v>
      </c>
      <c r="B37" s="65"/>
      <c r="C37" s="66" t="s">
        <v>198</v>
      </c>
      <c r="D37" s="67">
        <v>0</v>
      </c>
      <c r="E37" s="67">
        <v>0</v>
      </c>
      <c r="F37" s="145">
        <f>D37-E37</f>
        <v>0</v>
      </c>
    </row>
    <row r="38" spans="1:6" s="70" customFormat="1" ht="18.75" customHeight="1" hidden="1">
      <c r="A38" s="98" t="s">
        <v>70</v>
      </c>
      <c r="B38" s="65"/>
      <c r="C38" s="66" t="s">
        <v>199</v>
      </c>
      <c r="D38" s="67">
        <v>0</v>
      </c>
      <c r="E38" s="67">
        <v>0</v>
      </c>
      <c r="F38" s="145">
        <f>D38-E38</f>
        <v>0</v>
      </c>
    </row>
    <row r="39" spans="1:6" ht="14.25" customHeight="1" hidden="1">
      <c r="A39" s="77" t="s">
        <v>71</v>
      </c>
      <c r="B39" s="36"/>
      <c r="C39" s="38" t="s">
        <v>200</v>
      </c>
      <c r="D39" s="40">
        <f>D40+D41</f>
        <v>0</v>
      </c>
      <c r="E39" s="40">
        <f>E41+E40</f>
        <v>0</v>
      </c>
      <c r="F39" s="146">
        <f>F41</f>
        <v>0</v>
      </c>
    </row>
    <row r="40" spans="1:6" s="70" customFormat="1" ht="10.5" customHeight="1" hidden="1">
      <c r="A40" s="98" t="s">
        <v>105</v>
      </c>
      <c r="B40" s="65"/>
      <c r="C40" s="66" t="s">
        <v>201</v>
      </c>
      <c r="D40" s="67">
        <v>0</v>
      </c>
      <c r="E40" s="67">
        <v>0</v>
      </c>
      <c r="F40" s="145">
        <f>D40-E40</f>
        <v>0</v>
      </c>
    </row>
    <row r="41" spans="1:6" s="70" customFormat="1" ht="10.5" customHeight="1" hidden="1">
      <c r="A41" s="98" t="s">
        <v>72</v>
      </c>
      <c r="B41" s="65"/>
      <c r="C41" s="66" t="s">
        <v>228</v>
      </c>
      <c r="D41" s="67">
        <v>0</v>
      </c>
      <c r="E41" s="67">
        <v>0</v>
      </c>
      <c r="F41" s="145">
        <f>D41-E41</f>
        <v>0</v>
      </c>
    </row>
    <row r="42" spans="1:6" ht="64.5" customHeight="1">
      <c r="A42" s="80" t="s">
        <v>202</v>
      </c>
      <c r="B42" s="36"/>
      <c r="C42" s="38" t="s">
        <v>29</v>
      </c>
      <c r="D42" s="40">
        <f>D43+D44</f>
        <v>65000</v>
      </c>
      <c r="E42" s="40">
        <f>E43+E44</f>
        <v>63572.08</v>
      </c>
      <c r="F42" s="146">
        <f>F43+F44</f>
        <v>1427.92</v>
      </c>
    </row>
    <row r="43" spans="1:6" ht="28.5" customHeight="1">
      <c r="A43" s="80" t="s">
        <v>393</v>
      </c>
      <c r="B43" s="36"/>
      <c r="C43" s="38" t="s">
        <v>30</v>
      </c>
      <c r="D43" s="40">
        <v>53500</v>
      </c>
      <c r="E43" s="40">
        <v>52422</v>
      </c>
      <c r="F43" s="146">
        <f>D43-E43</f>
        <v>1078</v>
      </c>
    </row>
    <row r="44" spans="1:6" s="70" customFormat="1" ht="21" customHeight="1">
      <c r="A44" s="98" t="s">
        <v>394</v>
      </c>
      <c r="B44" s="65"/>
      <c r="C44" s="66" t="s">
        <v>31</v>
      </c>
      <c r="D44" s="67">
        <v>11500</v>
      </c>
      <c r="E44" s="67">
        <v>11150.08</v>
      </c>
      <c r="F44" s="145">
        <f>D44-E44</f>
        <v>349.9200000000001</v>
      </c>
    </row>
    <row r="45" spans="1:6" s="70" customFormat="1" ht="15" customHeight="1">
      <c r="A45" s="81" t="s">
        <v>86</v>
      </c>
      <c r="B45" s="68"/>
      <c r="C45" s="69" t="s">
        <v>395</v>
      </c>
      <c r="D45" s="59">
        <f aca="true" t="shared" si="1" ref="D45:F46">D46</f>
        <v>200</v>
      </c>
      <c r="E45" s="59">
        <f t="shared" si="1"/>
        <v>0</v>
      </c>
      <c r="F45" s="144">
        <f t="shared" si="1"/>
        <v>200</v>
      </c>
    </row>
    <row r="46" spans="1:6" s="70" customFormat="1" ht="111.75" customHeight="1">
      <c r="A46" s="80" t="s">
        <v>87</v>
      </c>
      <c r="B46" s="68"/>
      <c r="C46" s="69" t="s">
        <v>395</v>
      </c>
      <c r="D46" s="59">
        <f t="shared" si="1"/>
        <v>200</v>
      </c>
      <c r="E46" s="59">
        <f t="shared" si="1"/>
        <v>0</v>
      </c>
      <c r="F46" s="144">
        <f t="shared" si="1"/>
        <v>200</v>
      </c>
    </row>
    <row r="47" spans="1:6" s="70" customFormat="1" ht="128.25" customHeight="1">
      <c r="A47" s="82" t="s">
        <v>386</v>
      </c>
      <c r="B47" s="68"/>
      <c r="C47" s="69" t="s">
        <v>395</v>
      </c>
      <c r="D47" s="59">
        <f aca="true" t="shared" si="2" ref="D47:F49">D48</f>
        <v>200</v>
      </c>
      <c r="E47" s="59">
        <f t="shared" si="2"/>
        <v>0</v>
      </c>
      <c r="F47" s="144">
        <f t="shared" si="2"/>
        <v>200</v>
      </c>
    </row>
    <row r="48" spans="1:6" s="189" customFormat="1" ht="15" customHeight="1">
      <c r="A48" s="118" t="s">
        <v>79</v>
      </c>
      <c r="B48" s="65"/>
      <c r="C48" s="66" t="s">
        <v>396</v>
      </c>
      <c r="D48" s="67">
        <f t="shared" si="2"/>
        <v>200</v>
      </c>
      <c r="E48" s="67">
        <f t="shared" si="2"/>
        <v>0</v>
      </c>
      <c r="F48" s="145">
        <f t="shared" si="2"/>
        <v>200</v>
      </c>
    </row>
    <row r="49" spans="1:6" s="70" customFormat="1" ht="21" customHeight="1" hidden="1">
      <c r="A49" s="77" t="s">
        <v>71</v>
      </c>
      <c r="B49" s="68"/>
      <c r="C49" s="69" t="s">
        <v>203</v>
      </c>
      <c r="D49" s="58">
        <f t="shared" si="2"/>
        <v>200</v>
      </c>
      <c r="E49" s="58">
        <f t="shared" si="2"/>
        <v>0</v>
      </c>
      <c r="F49" s="147">
        <f t="shared" si="2"/>
        <v>200</v>
      </c>
    </row>
    <row r="50" spans="1:6" s="70" customFormat="1" ht="25.5" customHeight="1" hidden="1">
      <c r="A50" s="98" t="s">
        <v>72</v>
      </c>
      <c r="B50" s="65"/>
      <c r="C50" s="66" t="s">
        <v>374</v>
      </c>
      <c r="D50" s="72">
        <v>200</v>
      </c>
      <c r="E50" s="72">
        <v>0</v>
      </c>
      <c r="F50" s="145">
        <f>D50-E50</f>
        <v>200</v>
      </c>
    </row>
    <row r="51" spans="1:6" s="70" customFormat="1" ht="25.5" customHeight="1">
      <c r="A51" s="190" t="s">
        <v>397</v>
      </c>
      <c r="B51" s="128"/>
      <c r="C51" s="129" t="s">
        <v>32</v>
      </c>
      <c r="D51" s="132">
        <f>D52</f>
        <v>637500</v>
      </c>
      <c r="E51" s="132">
        <f>E52</f>
        <v>0</v>
      </c>
      <c r="F51" s="148">
        <f>F52</f>
        <v>637500</v>
      </c>
    </row>
    <row r="52" spans="1:6" s="70" customFormat="1" ht="56.25" customHeight="1">
      <c r="A52" s="78" t="s">
        <v>398</v>
      </c>
      <c r="B52" s="68"/>
      <c r="C52" s="69" t="s">
        <v>33</v>
      </c>
      <c r="D52" s="58">
        <v>637500</v>
      </c>
      <c r="E52" s="58">
        <v>0</v>
      </c>
      <c r="F52" s="144">
        <f>D52-E52</f>
        <v>637500</v>
      </c>
    </row>
    <row r="53" spans="1:6" s="74" customFormat="1" ht="27" customHeight="1">
      <c r="A53" s="191" t="s">
        <v>88</v>
      </c>
      <c r="B53" s="128"/>
      <c r="C53" s="129" t="s">
        <v>429</v>
      </c>
      <c r="D53" s="130">
        <f>D54+D56+D58+D60+D62</f>
        <v>45600</v>
      </c>
      <c r="E53" s="130">
        <f>E54+E56+E58+E60+E62</f>
        <v>0</v>
      </c>
      <c r="F53" s="130">
        <f>D53-E53</f>
        <v>45600</v>
      </c>
    </row>
    <row r="54" spans="1:6" s="70" customFormat="1" ht="174" customHeight="1">
      <c r="A54" s="80" t="s">
        <v>204</v>
      </c>
      <c r="B54" s="76"/>
      <c r="C54" s="69" t="s">
        <v>34</v>
      </c>
      <c r="D54" s="59">
        <f>D55</f>
        <v>200</v>
      </c>
      <c r="E54" s="59">
        <f>E55</f>
        <v>0</v>
      </c>
      <c r="F54" s="146">
        <f>D54-E54</f>
        <v>200</v>
      </c>
    </row>
    <row r="55" spans="1:6" s="70" customFormat="1" ht="39.75" customHeight="1">
      <c r="A55" s="118" t="s">
        <v>79</v>
      </c>
      <c r="B55" s="73"/>
      <c r="C55" s="66" t="s">
        <v>35</v>
      </c>
      <c r="D55" s="67">
        <v>200</v>
      </c>
      <c r="E55" s="67">
        <v>0</v>
      </c>
      <c r="F55" s="145">
        <f>D55-E55</f>
        <v>200</v>
      </c>
    </row>
    <row r="56" spans="1:6" s="70" customFormat="1" ht="179.25" customHeight="1">
      <c r="A56" s="80" t="s">
        <v>205</v>
      </c>
      <c r="B56" s="68"/>
      <c r="C56" s="69" t="s">
        <v>36</v>
      </c>
      <c r="D56" s="59">
        <f>D57</f>
        <v>200</v>
      </c>
      <c r="E56" s="59">
        <f>E57</f>
        <v>0</v>
      </c>
      <c r="F56" s="144">
        <f>F57</f>
        <v>200</v>
      </c>
    </row>
    <row r="57" spans="1:6" s="70" customFormat="1" ht="42.75" customHeight="1">
      <c r="A57" s="118" t="s">
        <v>79</v>
      </c>
      <c r="B57" s="73"/>
      <c r="C57" s="66" t="s">
        <v>37</v>
      </c>
      <c r="D57" s="67">
        <v>200</v>
      </c>
      <c r="E57" s="67">
        <f>E59</f>
        <v>0</v>
      </c>
      <c r="F57" s="145">
        <f>D57-E57</f>
        <v>200</v>
      </c>
    </row>
    <row r="58" spans="1:6" s="70" customFormat="1" ht="214.5" customHeight="1">
      <c r="A58" s="77" t="s">
        <v>7</v>
      </c>
      <c r="B58" s="36"/>
      <c r="C58" s="38" t="s">
        <v>38</v>
      </c>
      <c r="D58" s="40">
        <f>D59</f>
        <v>200</v>
      </c>
      <c r="E58" s="40">
        <f>E59</f>
        <v>0</v>
      </c>
      <c r="F58" s="146">
        <f>F59</f>
        <v>200</v>
      </c>
    </row>
    <row r="59" spans="1:6" s="70" customFormat="1" ht="40.5" customHeight="1">
      <c r="A59" s="98" t="s">
        <v>79</v>
      </c>
      <c r="B59" s="65"/>
      <c r="C59" s="66" t="s">
        <v>39</v>
      </c>
      <c r="D59" s="67">
        <v>200</v>
      </c>
      <c r="E59" s="67">
        <v>0</v>
      </c>
      <c r="F59" s="145">
        <f>D59-E59</f>
        <v>200</v>
      </c>
    </row>
    <row r="60" spans="1:6" s="70" customFormat="1" ht="58.5" customHeight="1">
      <c r="A60" s="80" t="s">
        <v>112</v>
      </c>
      <c r="B60" s="68"/>
      <c r="C60" s="69" t="s">
        <v>40</v>
      </c>
      <c r="D60" s="59">
        <f>D61</f>
        <v>25000</v>
      </c>
      <c r="E60" s="59">
        <f>E61</f>
        <v>0</v>
      </c>
      <c r="F60" s="144">
        <f>F61</f>
        <v>25000</v>
      </c>
    </row>
    <row r="61" spans="1:6" s="70" customFormat="1" ht="16.5" customHeight="1">
      <c r="A61" s="80" t="s">
        <v>79</v>
      </c>
      <c r="B61" s="76"/>
      <c r="C61" s="69" t="s">
        <v>41</v>
      </c>
      <c r="D61" s="59">
        <v>25000</v>
      </c>
      <c r="E61" s="59">
        <v>0</v>
      </c>
      <c r="F61" s="144">
        <f>D61-E61</f>
        <v>25000</v>
      </c>
    </row>
    <row r="62" spans="1:6" ht="55.5" customHeight="1">
      <c r="A62" s="80" t="s">
        <v>202</v>
      </c>
      <c r="B62" s="36"/>
      <c r="C62" s="38" t="s">
        <v>42</v>
      </c>
      <c r="D62" s="40">
        <f>D63+D64</f>
        <v>20000</v>
      </c>
      <c r="E62" s="40">
        <f>E63+E64</f>
        <v>0</v>
      </c>
      <c r="F62" s="40">
        <f>F63+F64</f>
        <v>20000</v>
      </c>
    </row>
    <row r="63" spans="1:6" s="70" customFormat="1" ht="24" customHeight="1">
      <c r="A63" s="98" t="s">
        <v>394</v>
      </c>
      <c r="B63" s="65"/>
      <c r="C63" s="66" t="s">
        <v>43</v>
      </c>
      <c r="D63" s="67">
        <v>5000</v>
      </c>
      <c r="E63" s="67">
        <v>0</v>
      </c>
      <c r="F63" s="145">
        <f>D63-E63</f>
        <v>5000</v>
      </c>
    </row>
    <row r="64" spans="1:6" s="70" customFormat="1" ht="24" customHeight="1">
      <c r="A64" s="98" t="s">
        <v>8</v>
      </c>
      <c r="B64" s="65"/>
      <c r="C64" s="66" t="s">
        <v>44</v>
      </c>
      <c r="D64" s="67">
        <v>15000</v>
      </c>
      <c r="E64" s="67">
        <v>0</v>
      </c>
      <c r="F64" s="145">
        <f>D64-E64</f>
        <v>15000</v>
      </c>
    </row>
    <row r="65" spans="1:6" s="70" customFormat="1" ht="29.25" customHeight="1">
      <c r="A65" s="127" t="s">
        <v>74</v>
      </c>
      <c r="B65" s="128"/>
      <c r="C65" s="129" t="s">
        <v>45</v>
      </c>
      <c r="D65" s="130">
        <f>D66</f>
        <v>174800</v>
      </c>
      <c r="E65" s="130">
        <f aca="true" t="shared" si="3" ref="E65:F69">E66</f>
        <v>0</v>
      </c>
      <c r="F65" s="148">
        <f t="shared" si="3"/>
        <v>174800</v>
      </c>
    </row>
    <row r="66" spans="1:6" s="70" customFormat="1" ht="24" customHeight="1">
      <c r="A66" s="80" t="s">
        <v>89</v>
      </c>
      <c r="B66" s="68"/>
      <c r="C66" s="69" t="s">
        <v>46</v>
      </c>
      <c r="D66" s="59">
        <f>D67</f>
        <v>174800</v>
      </c>
      <c r="E66" s="59">
        <f t="shared" si="3"/>
        <v>0</v>
      </c>
      <c r="F66" s="144">
        <f t="shared" si="3"/>
        <v>174800</v>
      </c>
    </row>
    <row r="67" spans="1:6" ht="21.75" customHeight="1">
      <c r="A67" s="80" t="s">
        <v>90</v>
      </c>
      <c r="B67" s="68"/>
      <c r="C67" s="69" t="s">
        <v>47</v>
      </c>
      <c r="D67" s="59">
        <f>D68</f>
        <v>174800</v>
      </c>
      <c r="E67" s="59">
        <f t="shared" si="3"/>
        <v>0</v>
      </c>
      <c r="F67" s="144">
        <f t="shared" si="3"/>
        <v>174800</v>
      </c>
    </row>
    <row r="68" spans="1:6" s="70" customFormat="1" ht="55.5" customHeight="1">
      <c r="A68" s="80" t="s">
        <v>91</v>
      </c>
      <c r="B68" s="68"/>
      <c r="C68" s="69" t="s">
        <v>48</v>
      </c>
      <c r="D68" s="59">
        <f>D69+D70</f>
        <v>174800</v>
      </c>
      <c r="E68" s="59">
        <f t="shared" si="3"/>
        <v>0</v>
      </c>
      <c r="F68" s="144">
        <f>D68-E68</f>
        <v>174800</v>
      </c>
    </row>
    <row r="69" spans="1:6" s="70" customFormat="1" ht="22.5" customHeight="1">
      <c r="A69" s="80" t="s">
        <v>80</v>
      </c>
      <c r="B69" s="76"/>
      <c r="C69" s="69" t="s">
        <v>49</v>
      </c>
      <c r="D69" s="59">
        <v>169800</v>
      </c>
      <c r="E69" s="59">
        <f t="shared" si="3"/>
        <v>0</v>
      </c>
      <c r="F69" s="144">
        <f>D69-E69</f>
        <v>169800</v>
      </c>
    </row>
    <row r="70" spans="1:6" s="70" customFormat="1" ht="64.5" customHeight="1">
      <c r="A70" s="77" t="s">
        <v>390</v>
      </c>
      <c r="B70" s="76"/>
      <c r="C70" s="69" t="s">
        <v>50</v>
      </c>
      <c r="D70" s="59">
        <v>5000</v>
      </c>
      <c r="E70" s="59">
        <v>0</v>
      </c>
      <c r="F70" s="144">
        <f>D70-E70</f>
        <v>5000</v>
      </c>
    </row>
    <row r="71" spans="1:6" s="70" customFormat="1" ht="22.5" customHeight="1">
      <c r="A71" s="127" t="s">
        <v>75</v>
      </c>
      <c r="B71" s="131"/>
      <c r="C71" s="129" t="s">
        <v>430</v>
      </c>
      <c r="D71" s="130">
        <f aca="true" t="shared" si="4" ref="D71:F74">D72</f>
        <v>2900</v>
      </c>
      <c r="E71" s="130">
        <f t="shared" si="4"/>
        <v>0</v>
      </c>
      <c r="F71" s="148">
        <f t="shared" si="4"/>
        <v>2900</v>
      </c>
    </row>
    <row r="72" spans="1:6" s="70" customFormat="1" ht="45" customHeight="1">
      <c r="A72" s="80" t="s">
        <v>92</v>
      </c>
      <c r="B72" s="76"/>
      <c r="C72" s="69" t="s">
        <v>51</v>
      </c>
      <c r="D72" s="59">
        <f>D73+D75+D77</f>
        <v>2900</v>
      </c>
      <c r="E72" s="59">
        <f>E73+E75+E77</f>
        <v>0</v>
      </c>
      <c r="F72" s="59">
        <f>F73+F75+F77</f>
        <v>2900</v>
      </c>
    </row>
    <row r="73" spans="1:6" s="70" customFormat="1" ht="117" customHeight="1">
      <c r="A73" s="79" t="s">
        <v>57</v>
      </c>
      <c r="B73" s="76"/>
      <c r="C73" s="69" t="s">
        <v>52</v>
      </c>
      <c r="D73" s="59">
        <f t="shared" si="4"/>
        <v>1700</v>
      </c>
      <c r="E73" s="59">
        <f t="shared" si="4"/>
        <v>0</v>
      </c>
      <c r="F73" s="144">
        <f t="shared" si="4"/>
        <v>1700</v>
      </c>
    </row>
    <row r="74" spans="1:6" s="70" customFormat="1" ht="34.5" customHeight="1">
      <c r="A74" s="118" t="s">
        <v>79</v>
      </c>
      <c r="B74" s="73"/>
      <c r="C74" s="66" t="s">
        <v>53</v>
      </c>
      <c r="D74" s="67">
        <v>1700</v>
      </c>
      <c r="E74" s="67">
        <f t="shared" si="4"/>
        <v>0</v>
      </c>
      <c r="F74" s="145">
        <f>D74-E74</f>
        <v>1700</v>
      </c>
    </row>
    <row r="75" spans="1:6" s="70" customFormat="1" ht="123.75" customHeight="1">
      <c r="A75" s="77" t="s">
        <v>58</v>
      </c>
      <c r="B75" s="76"/>
      <c r="C75" s="69" t="s">
        <v>54</v>
      </c>
      <c r="D75" s="59">
        <f>D76</f>
        <v>600</v>
      </c>
      <c r="E75" s="59">
        <f>E77+E78</f>
        <v>0</v>
      </c>
      <c r="F75" s="144">
        <f>D75-E75</f>
        <v>600</v>
      </c>
    </row>
    <row r="76" spans="1:6" s="70" customFormat="1" ht="36" customHeight="1">
      <c r="A76" s="118" t="s">
        <v>79</v>
      </c>
      <c r="B76" s="73"/>
      <c r="C76" s="66" t="s">
        <v>55</v>
      </c>
      <c r="D76" s="67">
        <v>600</v>
      </c>
      <c r="E76" s="67"/>
      <c r="F76" s="145">
        <f>D76-E76</f>
        <v>600</v>
      </c>
    </row>
    <row r="77" spans="1:6" ht="118.5" customHeight="1">
      <c r="A77" s="78" t="s">
        <v>56</v>
      </c>
      <c r="B77" s="76"/>
      <c r="C77" s="69" t="s">
        <v>59</v>
      </c>
      <c r="D77" s="59">
        <f>D78</f>
        <v>600</v>
      </c>
      <c r="E77" s="59">
        <v>0</v>
      </c>
      <c r="F77" s="144">
        <f>D77-E77</f>
        <v>600</v>
      </c>
    </row>
    <row r="78" spans="1:6" ht="36.75" customHeight="1">
      <c r="A78" s="118" t="s">
        <v>79</v>
      </c>
      <c r="B78" s="73"/>
      <c r="C78" s="66" t="s">
        <v>60</v>
      </c>
      <c r="D78" s="67">
        <v>600</v>
      </c>
      <c r="E78" s="67">
        <v>0</v>
      </c>
      <c r="F78" s="145">
        <f>D78-E78</f>
        <v>600</v>
      </c>
    </row>
    <row r="79" spans="1:6" s="70" customFormat="1" ht="37.5" customHeight="1">
      <c r="A79" s="127" t="s">
        <v>76</v>
      </c>
      <c r="B79" s="128"/>
      <c r="C79" s="129" t="s">
        <v>61</v>
      </c>
      <c r="D79" s="130">
        <f>D80</f>
        <v>1604800</v>
      </c>
      <c r="E79" s="130">
        <f>E80</f>
        <v>0</v>
      </c>
      <c r="F79" s="130">
        <f>F80</f>
        <v>1604800</v>
      </c>
    </row>
    <row r="80" spans="1:6" s="70" customFormat="1" ht="27.75" customHeight="1">
      <c r="A80" s="80" t="s">
        <v>93</v>
      </c>
      <c r="B80" s="68"/>
      <c r="C80" s="69" t="s">
        <v>375</v>
      </c>
      <c r="D80" s="59">
        <f>D81+D83+D85</f>
        <v>1604800</v>
      </c>
      <c r="E80" s="59">
        <f>E84</f>
        <v>0</v>
      </c>
      <c r="F80" s="144">
        <f>D80-E80</f>
        <v>1604800</v>
      </c>
    </row>
    <row r="81" spans="1:6" s="70" customFormat="1" ht="104.25" customHeight="1">
      <c r="A81" s="80" t="s">
        <v>64</v>
      </c>
      <c r="B81" s="68"/>
      <c r="C81" s="69" t="s">
        <v>65</v>
      </c>
      <c r="D81" s="59">
        <f>D82</f>
        <v>8800</v>
      </c>
      <c r="E81" s="59">
        <f>E82</f>
        <v>0</v>
      </c>
      <c r="F81" s="144">
        <f>D81-E81</f>
        <v>8800</v>
      </c>
    </row>
    <row r="82" spans="1:6" s="70" customFormat="1" ht="46.5" customHeight="1">
      <c r="A82" s="192" t="s">
        <v>63</v>
      </c>
      <c r="B82" s="65"/>
      <c r="C82" s="66" t="s">
        <v>62</v>
      </c>
      <c r="D82" s="67">
        <v>8800</v>
      </c>
      <c r="E82" s="67"/>
      <c r="F82" s="145">
        <f>D82-E82</f>
        <v>8800</v>
      </c>
    </row>
    <row r="83" spans="1:6" s="70" customFormat="1" ht="111.75" customHeight="1">
      <c r="A83" s="80" t="s">
        <v>66</v>
      </c>
      <c r="B83" s="68"/>
      <c r="C83" s="69" t="s">
        <v>67</v>
      </c>
      <c r="D83" s="59">
        <f>D84</f>
        <v>1439800</v>
      </c>
      <c r="E83" s="59">
        <f>E84</f>
        <v>0</v>
      </c>
      <c r="F83" s="144">
        <f>F84</f>
        <v>1439800</v>
      </c>
    </row>
    <row r="84" spans="1:6" s="70" customFormat="1" ht="46.5" customHeight="1">
      <c r="A84" s="192" t="s">
        <v>63</v>
      </c>
      <c r="B84" s="65"/>
      <c r="C84" s="66" t="s">
        <v>68</v>
      </c>
      <c r="D84" s="67">
        <v>1439800</v>
      </c>
      <c r="E84" s="67">
        <v>0</v>
      </c>
      <c r="F84" s="145">
        <f>D84-E84</f>
        <v>1439800</v>
      </c>
    </row>
    <row r="85" spans="1:6" s="70" customFormat="1" ht="99" customHeight="1">
      <c r="A85" s="78" t="s">
        <v>69</v>
      </c>
      <c r="B85" s="68"/>
      <c r="C85" s="69" t="s">
        <v>431</v>
      </c>
      <c r="D85" s="59">
        <f>D86</f>
        <v>156200</v>
      </c>
      <c r="E85" s="59">
        <f>E86</f>
        <v>0</v>
      </c>
      <c r="F85" s="144">
        <f>F86</f>
        <v>156200</v>
      </c>
    </row>
    <row r="86" spans="1:6" s="70" customFormat="1" ht="41.25" customHeight="1">
      <c r="A86" s="98" t="s">
        <v>79</v>
      </c>
      <c r="B86" s="65"/>
      <c r="C86" s="66" t="s">
        <v>432</v>
      </c>
      <c r="D86" s="67">
        <v>156200</v>
      </c>
      <c r="E86" s="67">
        <v>0</v>
      </c>
      <c r="F86" s="145">
        <f>D86-E86</f>
        <v>156200</v>
      </c>
    </row>
    <row r="87" spans="1:6" s="70" customFormat="1" ht="24.75" customHeight="1">
      <c r="A87" s="127" t="s">
        <v>77</v>
      </c>
      <c r="B87" s="128"/>
      <c r="C87" s="129" t="s">
        <v>399</v>
      </c>
      <c r="D87" s="132">
        <f>D88+D94</f>
        <v>620000</v>
      </c>
      <c r="E87" s="132">
        <f>E88+E94</f>
        <v>95283.74</v>
      </c>
      <c r="F87" s="132">
        <f>D87-E87</f>
        <v>524716.26</v>
      </c>
    </row>
    <row r="88" spans="1:6" s="70" customFormat="1" ht="0.75" customHeight="1">
      <c r="A88" s="90" t="s">
        <v>120</v>
      </c>
      <c r="B88" s="68"/>
      <c r="C88" s="69" t="s">
        <v>119</v>
      </c>
      <c r="D88" s="58">
        <f>D89</f>
        <v>0</v>
      </c>
      <c r="E88" s="58">
        <f>E89+E98</f>
        <v>0</v>
      </c>
      <c r="F88" s="58">
        <f>F94+F89+F98</f>
        <v>644716.26</v>
      </c>
    </row>
    <row r="89" spans="1:6" s="70" customFormat="1" ht="156" customHeight="1" hidden="1">
      <c r="A89" s="185" t="s">
        <v>387</v>
      </c>
      <c r="B89" s="168"/>
      <c r="C89" s="169" t="s">
        <v>210</v>
      </c>
      <c r="D89" s="170">
        <f>D90</f>
        <v>0</v>
      </c>
      <c r="E89" s="170">
        <f>E90</f>
        <v>0</v>
      </c>
      <c r="F89" s="171">
        <f>D89-E89</f>
        <v>0</v>
      </c>
    </row>
    <row r="90" spans="1:6" s="70" customFormat="1" ht="71.25" customHeight="1" hidden="1">
      <c r="A90" s="177" t="s">
        <v>79</v>
      </c>
      <c r="B90" s="68"/>
      <c r="C90" s="69" t="s">
        <v>212</v>
      </c>
      <c r="D90" s="58">
        <f>D91</f>
        <v>0</v>
      </c>
      <c r="E90" s="58">
        <f>E91</f>
        <v>0</v>
      </c>
      <c r="F90" s="147">
        <f>F91</f>
        <v>0</v>
      </c>
    </row>
    <row r="91" spans="1:6" s="70" customFormat="1" ht="36" customHeight="1" hidden="1">
      <c r="A91" s="172" t="s">
        <v>380</v>
      </c>
      <c r="B91" s="173"/>
      <c r="C91" s="174" t="s">
        <v>214</v>
      </c>
      <c r="D91" s="175">
        <f>D93+D92</f>
        <v>0</v>
      </c>
      <c r="E91" s="175">
        <f>E93</f>
        <v>0</v>
      </c>
      <c r="F91" s="176">
        <f>F93</f>
        <v>0</v>
      </c>
    </row>
    <row r="92" spans="1:6" s="70" customFormat="1" ht="13.5" customHeight="1" hidden="1">
      <c r="A92" s="172" t="s">
        <v>383</v>
      </c>
      <c r="B92" s="173"/>
      <c r="C92" s="69" t="s">
        <v>233</v>
      </c>
      <c r="D92" s="175">
        <v>0</v>
      </c>
      <c r="E92" s="175"/>
      <c r="F92" s="176"/>
    </row>
    <row r="93" spans="1:6" s="70" customFormat="1" ht="23.25" customHeight="1" hidden="1">
      <c r="A93" s="80" t="s">
        <v>211</v>
      </c>
      <c r="B93" s="68"/>
      <c r="C93" s="69" t="s">
        <v>213</v>
      </c>
      <c r="D93" s="58">
        <v>0</v>
      </c>
      <c r="E93" s="58">
        <v>0</v>
      </c>
      <c r="F93" s="147">
        <f>D93-E93</f>
        <v>0</v>
      </c>
    </row>
    <row r="94" spans="1:6" s="70" customFormat="1" ht="21" customHeight="1">
      <c r="A94" s="90" t="s">
        <v>94</v>
      </c>
      <c r="B94" s="68"/>
      <c r="C94" s="69" t="s">
        <v>400</v>
      </c>
      <c r="D94" s="58">
        <f>D95+D98+D100</f>
        <v>620000</v>
      </c>
      <c r="E94" s="58">
        <f>E95+E98+E100</f>
        <v>95283.74</v>
      </c>
      <c r="F94" s="58">
        <f>D94-E94</f>
        <v>524716.26</v>
      </c>
    </row>
    <row r="95" spans="1:6" s="70" customFormat="1" ht="42.75" customHeight="1">
      <c r="A95" s="177" t="s">
        <v>232</v>
      </c>
      <c r="B95" s="68"/>
      <c r="C95" s="69" t="s">
        <v>403</v>
      </c>
      <c r="D95" s="58">
        <f aca="true" t="shared" si="5" ref="D95:F96">D96</f>
        <v>500000</v>
      </c>
      <c r="E95" s="58">
        <f t="shared" si="5"/>
        <v>95283.74</v>
      </c>
      <c r="F95" s="58">
        <f t="shared" si="5"/>
        <v>404716.26</v>
      </c>
    </row>
    <row r="96" spans="1:6" s="70" customFormat="1" ht="141.75" customHeight="1">
      <c r="A96" s="79" t="s">
        <v>401</v>
      </c>
      <c r="B96" s="68"/>
      <c r="C96" s="69" t="s">
        <v>402</v>
      </c>
      <c r="D96" s="58">
        <f t="shared" si="5"/>
        <v>500000</v>
      </c>
      <c r="E96" s="58">
        <f t="shared" si="5"/>
        <v>95283.74</v>
      </c>
      <c r="F96" s="58">
        <f t="shared" si="5"/>
        <v>404716.26</v>
      </c>
    </row>
    <row r="97" spans="1:6" s="70" customFormat="1" ht="33" customHeight="1">
      <c r="A97" s="98" t="s">
        <v>79</v>
      </c>
      <c r="B97" s="65"/>
      <c r="C97" s="66" t="s">
        <v>404</v>
      </c>
      <c r="D97" s="72">
        <v>500000</v>
      </c>
      <c r="E97" s="72">
        <v>95283.74</v>
      </c>
      <c r="F97" s="72">
        <f>D97-E97</f>
        <v>404716.26</v>
      </c>
    </row>
    <row r="98" spans="1:6" s="70" customFormat="1" ht="123" customHeight="1">
      <c r="A98" s="80" t="s">
        <v>405</v>
      </c>
      <c r="B98" s="68"/>
      <c r="C98" s="69" t="s">
        <v>406</v>
      </c>
      <c r="D98" s="58">
        <f>D99</f>
        <v>60000</v>
      </c>
      <c r="E98" s="58">
        <f>E99</f>
        <v>0</v>
      </c>
      <c r="F98" s="147">
        <f>F99</f>
        <v>120000</v>
      </c>
    </row>
    <row r="99" spans="1:6" s="70" customFormat="1" ht="45.75" customHeight="1">
      <c r="A99" s="77" t="s">
        <v>407</v>
      </c>
      <c r="B99" s="68"/>
      <c r="C99" s="69" t="s">
        <v>408</v>
      </c>
      <c r="D99" s="59">
        <v>60000</v>
      </c>
      <c r="E99" s="59">
        <f>E100+E101</f>
        <v>0</v>
      </c>
      <c r="F99" s="144">
        <f>F100+F101</f>
        <v>120000</v>
      </c>
    </row>
    <row r="100" spans="1:6" s="70" customFormat="1" ht="156.75" customHeight="1">
      <c r="A100" s="78" t="s">
        <v>0</v>
      </c>
      <c r="B100" s="68"/>
      <c r="C100" s="69" t="s">
        <v>1</v>
      </c>
      <c r="D100" s="59">
        <v>60000</v>
      </c>
      <c r="E100" s="59">
        <v>0</v>
      </c>
      <c r="F100" s="144">
        <f aca="true" t="shared" si="6" ref="F100:F105">D100-E100</f>
        <v>60000</v>
      </c>
    </row>
    <row r="101" spans="1:6" s="189" customFormat="1" ht="45.75" customHeight="1">
      <c r="A101" s="196" t="s">
        <v>407</v>
      </c>
      <c r="B101" s="65"/>
      <c r="C101" s="66" t="s">
        <v>2</v>
      </c>
      <c r="D101" s="67">
        <v>60000</v>
      </c>
      <c r="E101" s="67">
        <v>0</v>
      </c>
      <c r="F101" s="145">
        <f t="shared" si="6"/>
        <v>60000</v>
      </c>
    </row>
    <row r="102" spans="1:6" s="70" customFormat="1" ht="31.5" customHeight="1">
      <c r="A102" s="133" t="s">
        <v>113</v>
      </c>
      <c r="B102" s="128"/>
      <c r="C102" s="129" t="s">
        <v>3</v>
      </c>
      <c r="D102" s="132">
        <f aca="true" t="shared" si="7" ref="D102:E104">D103</f>
        <v>500</v>
      </c>
      <c r="E102" s="132">
        <f t="shared" si="7"/>
        <v>0</v>
      </c>
      <c r="F102" s="204">
        <f t="shared" si="6"/>
        <v>500</v>
      </c>
    </row>
    <row r="103" spans="1:6" s="70" customFormat="1" ht="26.25" customHeight="1">
      <c r="A103" s="80" t="s">
        <v>114</v>
      </c>
      <c r="B103" s="68"/>
      <c r="C103" s="69" t="s">
        <v>413</v>
      </c>
      <c r="D103" s="58">
        <f>D104</f>
        <v>500</v>
      </c>
      <c r="E103" s="58">
        <f>E104</f>
        <v>0</v>
      </c>
      <c r="F103" s="147">
        <f t="shared" si="6"/>
        <v>500</v>
      </c>
    </row>
    <row r="104" spans="1:6" s="70" customFormat="1" ht="109.5" customHeight="1">
      <c r="A104" s="77" t="s">
        <v>4</v>
      </c>
      <c r="B104" s="68"/>
      <c r="C104" s="69" t="s">
        <v>5</v>
      </c>
      <c r="D104" s="58">
        <f t="shared" si="7"/>
        <v>500</v>
      </c>
      <c r="E104" s="58">
        <f t="shared" si="7"/>
        <v>0</v>
      </c>
      <c r="F104" s="147">
        <f t="shared" si="6"/>
        <v>500</v>
      </c>
    </row>
    <row r="105" spans="1:6" s="70" customFormat="1" ht="40.5" customHeight="1">
      <c r="A105" s="80" t="s">
        <v>79</v>
      </c>
      <c r="B105" s="68"/>
      <c r="C105" s="69" t="s">
        <v>6</v>
      </c>
      <c r="D105" s="58">
        <v>500</v>
      </c>
      <c r="E105" s="58">
        <v>0</v>
      </c>
      <c r="F105" s="147">
        <f t="shared" si="6"/>
        <v>500</v>
      </c>
    </row>
    <row r="106" spans="1:256" s="70" customFormat="1" ht="21.75" customHeight="1">
      <c r="A106" s="197" t="s">
        <v>409</v>
      </c>
      <c r="B106" s="197"/>
      <c r="C106" s="200" t="s">
        <v>412</v>
      </c>
      <c r="D106" s="202">
        <f aca="true" t="shared" si="8" ref="D106:F108">D107</f>
        <v>6000</v>
      </c>
      <c r="E106" s="202">
        <f t="shared" si="8"/>
        <v>0</v>
      </c>
      <c r="F106" s="202">
        <f t="shared" si="8"/>
        <v>6000</v>
      </c>
      <c r="G106" s="197" t="s">
        <v>409</v>
      </c>
      <c r="H106" s="197" t="s">
        <v>409</v>
      </c>
      <c r="I106" s="197" t="s">
        <v>409</v>
      </c>
      <c r="J106" s="197" t="s">
        <v>409</v>
      </c>
      <c r="K106" s="197" t="s">
        <v>409</v>
      </c>
      <c r="L106" s="197" t="s">
        <v>409</v>
      </c>
      <c r="M106" s="197" t="s">
        <v>409</v>
      </c>
      <c r="N106" s="197" t="s">
        <v>409</v>
      </c>
      <c r="O106" s="197" t="s">
        <v>409</v>
      </c>
      <c r="P106" s="197" t="s">
        <v>409</v>
      </c>
      <c r="Q106" s="197" t="s">
        <v>409</v>
      </c>
      <c r="R106" s="197" t="s">
        <v>409</v>
      </c>
      <c r="S106" s="197" t="s">
        <v>409</v>
      </c>
      <c r="T106" s="197" t="s">
        <v>409</v>
      </c>
      <c r="U106" s="197" t="s">
        <v>409</v>
      </c>
      <c r="V106" s="197" t="s">
        <v>409</v>
      </c>
      <c r="W106" s="197" t="s">
        <v>409</v>
      </c>
      <c r="X106" s="197" t="s">
        <v>409</v>
      </c>
      <c r="Y106" s="197" t="s">
        <v>409</v>
      </c>
      <c r="Z106" s="197" t="s">
        <v>409</v>
      </c>
      <c r="AA106" s="197" t="s">
        <v>409</v>
      </c>
      <c r="AB106" s="197" t="s">
        <v>409</v>
      </c>
      <c r="AC106" s="197" t="s">
        <v>409</v>
      </c>
      <c r="AD106" s="197" t="s">
        <v>409</v>
      </c>
      <c r="AE106" s="197" t="s">
        <v>409</v>
      </c>
      <c r="AF106" s="197" t="s">
        <v>409</v>
      </c>
      <c r="AG106" s="197" t="s">
        <v>409</v>
      </c>
      <c r="AH106" s="197" t="s">
        <v>409</v>
      </c>
      <c r="AI106" s="197" t="s">
        <v>409</v>
      </c>
      <c r="AJ106" s="197" t="s">
        <v>409</v>
      </c>
      <c r="AK106" s="197" t="s">
        <v>409</v>
      </c>
      <c r="AL106" s="197" t="s">
        <v>409</v>
      </c>
      <c r="AM106" s="197" t="s">
        <v>409</v>
      </c>
      <c r="AN106" s="197" t="s">
        <v>409</v>
      </c>
      <c r="AO106" s="197" t="s">
        <v>409</v>
      </c>
      <c r="AP106" s="197" t="s">
        <v>409</v>
      </c>
      <c r="AQ106" s="197" t="s">
        <v>409</v>
      </c>
      <c r="AR106" s="197" t="s">
        <v>409</v>
      </c>
      <c r="AS106" s="197" t="s">
        <v>409</v>
      </c>
      <c r="AT106" s="197" t="s">
        <v>409</v>
      </c>
      <c r="AU106" s="197" t="s">
        <v>409</v>
      </c>
      <c r="AV106" s="197" t="s">
        <v>409</v>
      </c>
      <c r="AW106" s="197" t="s">
        <v>409</v>
      </c>
      <c r="AX106" s="197" t="s">
        <v>409</v>
      </c>
      <c r="AY106" s="197" t="s">
        <v>409</v>
      </c>
      <c r="AZ106" s="197" t="s">
        <v>409</v>
      </c>
      <c r="BA106" s="197" t="s">
        <v>409</v>
      </c>
      <c r="BB106" s="197" t="s">
        <v>409</v>
      </c>
      <c r="BC106" s="197" t="s">
        <v>409</v>
      </c>
      <c r="BD106" s="197" t="s">
        <v>409</v>
      </c>
      <c r="BE106" s="197" t="s">
        <v>409</v>
      </c>
      <c r="BF106" s="197" t="s">
        <v>409</v>
      </c>
      <c r="BG106" s="197" t="s">
        <v>409</v>
      </c>
      <c r="BH106" s="197" t="s">
        <v>409</v>
      </c>
      <c r="BI106" s="197" t="s">
        <v>409</v>
      </c>
      <c r="BJ106" s="197" t="s">
        <v>409</v>
      </c>
      <c r="BK106" s="197" t="s">
        <v>409</v>
      </c>
      <c r="BL106" s="197" t="s">
        <v>409</v>
      </c>
      <c r="BM106" s="197" t="s">
        <v>409</v>
      </c>
      <c r="BN106" s="197" t="s">
        <v>409</v>
      </c>
      <c r="BO106" s="197" t="s">
        <v>409</v>
      </c>
      <c r="BP106" s="197" t="s">
        <v>409</v>
      </c>
      <c r="BQ106" s="197" t="s">
        <v>409</v>
      </c>
      <c r="BR106" s="197" t="s">
        <v>409</v>
      </c>
      <c r="BS106" s="197" t="s">
        <v>409</v>
      </c>
      <c r="BT106" s="197" t="s">
        <v>409</v>
      </c>
      <c r="BU106" s="197" t="s">
        <v>409</v>
      </c>
      <c r="BV106" s="197" t="s">
        <v>409</v>
      </c>
      <c r="BW106" s="197" t="s">
        <v>409</v>
      </c>
      <c r="BX106" s="197" t="s">
        <v>409</v>
      </c>
      <c r="BY106" s="197" t="s">
        <v>409</v>
      </c>
      <c r="BZ106" s="197" t="s">
        <v>409</v>
      </c>
      <c r="CA106" s="197" t="s">
        <v>409</v>
      </c>
      <c r="CB106" s="197" t="s">
        <v>409</v>
      </c>
      <c r="CC106" s="197" t="s">
        <v>409</v>
      </c>
      <c r="CD106" s="197" t="s">
        <v>409</v>
      </c>
      <c r="CE106" s="197" t="s">
        <v>409</v>
      </c>
      <c r="CF106" s="197" t="s">
        <v>409</v>
      </c>
      <c r="CG106" s="197" t="s">
        <v>409</v>
      </c>
      <c r="CH106" s="197" t="s">
        <v>409</v>
      </c>
      <c r="CI106" s="197" t="s">
        <v>409</v>
      </c>
      <c r="CJ106" s="197" t="s">
        <v>409</v>
      </c>
      <c r="CK106" s="197" t="s">
        <v>409</v>
      </c>
      <c r="CL106" s="197" t="s">
        <v>409</v>
      </c>
      <c r="CM106" s="197" t="s">
        <v>409</v>
      </c>
      <c r="CN106" s="197" t="s">
        <v>409</v>
      </c>
      <c r="CO106" s="197" t="s">
        <v>409</v>
      </c>
      <c r="CP106" s="197" t="s">
        <v>409</v>
      </c>
      <c r="CQ106" s="197" t="s">
        <v>409</v>
      </c>
      <c r="CR106" s="197" t="s">
        <v>409</v>
      </c>
      <c r="CS106" s="197" t="s">
        <v>409</v>
      </c>
      <c r="CT106" s="197" t="s">
        <v>409</v>
      </c>
      <c r="CU106" s="197" t="s">
        <v>409</v>
      </c>
      <c r="CV106" s="197" t="s">
        <v>409</v>
      </c>
      <c r="CW106" s="197" t="s">
        <v>409</v>
      </c>
      <c r="CX106" s="197" t="s">
        <v>409</v>
      </c>
      <c r="CY106" s="197" t="s">
        <v>409</v>
      </c>
      <c r="CZ106" s="197" t="s">
        <v>409</v>
      </c>
      <c r="DA106" s="197" t="s">
        <v>409</v>
      </c>
      <c r="DB106" s="197" t="s">
        <v>409</v>
      </c>
      <c r="DC106" s="197" t="s">
        <v>409</v>
      </c>
      <c r="DD106" s="197" t="s">
        <v>409</v>
      </c>
      <c r="DE106" s="197" t="s">
        <v>409</v>
      </c>
      <c r="DF106" s="197" t="s">
        <v>409</v>
      </c>
      <c r="DG106" s="197" t="s">
        <v>409</v>
      </c>
      <c r="DH106" s="197" t="s">
        <v>409</v>
      </c>
      <c r="DI106" s="197" t="s">
        <v>409</v>
      </c>
      <c r="DJ106" s="197" t="s">
        <v>409</v>
      </c>
      <c r="DK106" s="197" t="s">
        <v>409</v>
      </c>
      <c r="DL106" s="197" t="s">
        <v>409</v>
      </c>
      <c r="DM106" s="197" t="s">
        <v>409</v>
      </c>
      <c r="DN106" s="197" t="s">
        <v>409</v>
      </c>
      <c r="DO106" s="197" t="s">
        <v>409</v>
      </c>
      <c r="DP106" s="197" t="s">
        <v>409</v>
      </c>
      <c r="DQ106" s="197" t="s">
        <v>409</v>
      </c>
      <c r="DR106" s="197" t="s">
        <v>409</v>
      </c>
      <c r="DS106" s="197" t="s">
        <v>409</v>
      </c>
      <c r="DT106" s="197" t="s">
        <v>409</v>
      </c>
      <c r="DU106" s="197" t="s">
        <v>409</v>
      </c>
      <c r="DV106" s="197" t="s">
        <v>409</v>
      </c>
      <c r="DW106" s="197" t="s">
        <v>409</v>
      </c>
      <c r="DX106" s="197" t="s">
        <v>409</v>
      </c>
      <c r="DY106" s="197" t="s">
        <v>409</v>
      </c>
      <c r="DZ106" s="197" t="s">
        <v>409</v>
      </c>
      <c r="EA106" s="197" t="s">
        <v>409</v>
      </c>
      <c r="EB106" s="197" t="s">
        <v>409</v>
      </c>
      <c r="EC106" s="197" t="s">
        <v>409</v>
      </c>
      <c r="ED106" s="197" t="s">
        <v>409</v>
      </c>
      <c r="EE106" s="197" t="s">
        <v>409</v>
      </c>
      <c r="EF106" s="197" t="s">
        <v>409</v>
      </c>
      <c r="EG106" s="197" t="s">
        <v>409</v>
      </c>
      <c r="EH106" s="197" t="s">
        <v>409</v>
      </c>
      <c r="EI106" s="197" t="s">
        <v>409</v>
      </c>
      <c r="EJ106" s="197" t="s">
        <v>409</v>
      </c>
      <c r="EK106" s="197" t="s">
        <v>409</v>
      </c>
      <c r="EL106" s="197" t="s">
        <v>409</v>
      </c>
      <c r="EM106" s="197" t="s">
        <v>409</v>
      </c>
      <c r="EN106" s="197" t="s">
        <v>409</v>
      </c>
      <c r="EO106" s="197" t="s">
        <v>409</v>
      </c>
      <c r="EP106" s="197" t="s">
        <v>409</v>
      </c>
      <c r="EQ106" s="197" t="s">
        <v>409</v>
      </c>
      <c r="ER106" s="197" t="s">
        <v>409</v>
      </c>
      <c r="ES106" s="197" t="s">
        <v>409</v>
      </c>
      <c r="ET106" s="197" t="s">
        <v>409</v>
      </c>
      <c r="EU106" s="197" t="s">
        <v>409</v>
      </c>
      <c r="EV106" s="197" t="s">
        <v>409</v>
      </c>
      <c r="EW106" s="197" t="s">
        <v>409</v>
      </c>
      <c r="EX106" s="197" t="s">
        <v>409</v>
      </c>
      <c r="EY106" s="197" t="s">
        <v>409</v>
      </c>
      <c r="EZ106" s="197" t="s">
        <v>409</v>
      </c>
      <c r="FA106" s="197" t="s">
        <v>409</v>
      </c>
      <c r="FB106" s="197" t="s">
        <v>409</v>
      </c>
      <c r="FC106" s="197" t="s">
        <v>409</v>
      </c>
      <c r="FD106" s="197" t="s">
        <v>409</v>
      </c>
      <c r="FE106" s="197" t="s">
        <v>409</v>
      </c>
      <c r="FF106" s="197" t="s">
        <v>409</v>
      </c>
      <c r="FG106" s="197" t="s">
        <v>409</v>
      </c>
      <c r="FH106" s="197" t="s">
        <v>409</v>
      </c>
      <c r="FI106" s="197" t="s">
        <v>409</v>
      </c>
      <c r="FJ106" s="197" t="s">
        <v>409</v>
      </c>
      <c r="FK106" s="197" t="s">
        <v>409</v>
      </c>
      <c r="FL106" s="197" t="s">
        <v>409</v>
      </c>
      <c r="FM106" s="197" t="s">
        <v>409</v>
      </c>
      <c r="FN106" s="197" t="s">
        <v>409</v>
      </c>
      <c r="FO106" s="197" t="s">
        <v>409</v>
      </c>
      <c r="FP106" s="197" t="s">
        <v>409</v>
      </c>
      <c r="FQ106" s="197" t="s">
        <v>409</v>
      </c>
      <c r="FR106" s="197" t="s">
        <v>409</v>
      </c>
      <c r="FS106" s="197" t="s">
        <v>409</v>
      </c>
      <c r="FT106" s="197" t="s">
        <v>409</v>
      </c>
      <c r="FU106" s="197" t="s">
        <v>409</v>
      </c>
      <c r="FV106" s="197" t="s">
        <v>409</v>
      </c>
      <c r="FW106" s="197" t="s">
        <v>409</v>
      </c>
      <c r="FX106" s="197" t="s">
        <v>409</v>
      </c>
      <c r="FY106" s="197" t="s">
        <v>409</v>
      </c>
      <c r="FZ106" s="197" t="s">
        <v>409</v>
      </c>
      <c r="GA106" s="197" t="s">
        <v>409</v>
      </c>
      <c r="GB106" s="197" t="s">
        <v>409</v>
      </c>
      <c r="GC106" s="197" t="s">
        <v>409</v>
      </c>
      <c r="GD106" s="197" t="s">
        <v>409</v>
      </c>
      <c r="GE106" s="197" t="s">
        <v>409</v>
      </c>
      <c r="GF106" s="197" t="s">
        <v>409</v>
      </c>
      <c r="GG106" s="197" t="s">
        <v>409</v>
      </c>
      <c r="GH106" s="197" t="s">
        <v>409</v>
      </c>
      <c r="GI106" s="197" t="s">
        <v>409</v>
      </c>
      <c r="GJ106" s="197" t="s">
        <v>409</v>
      </c>
      <c r="GK106" s="197" t="s">
        <v>409</v>
      </c>
      <c r="GL106" s="197" t="s">
        <v>409</v>
      </c>
      <c r="GM106" s="197" t="s">
        <v>409</v>
      </c>
      <c r="GN106" s="197" t="s">
        <v>409</v>
      </c>
      <c r="GO106" s="197" t="s">
        <v>409</v>
      </c>
      <c r="GP106" s="197" t="s">
        <v>409</v>
      </c>
      <c r="GQ106" s="197" t="s">
        <v>409</v>
      </c>
      <c r="GR106" s="197" t="s">
        <v>409</v>
      </c>
      <c r="GS106" s="197" t="s">
        <v>409</v>
      </c>
      <c r="GT106" s="197" t="s">
        <v>409</v>
      </c>
      <c r="GU106" s="197" t="s">
        <v>409</v>
      </c>
      <c r="GV106" s="197" t="s">
        <v>409</v>
      </c>
      <c r="GW106" s="197" t="s">
        <v>409</v>
      </c>
      <c r="GX106" s="197" t="s">
        <v>409</v>
      </c>
      <c r="GY106" s="197" t="s">
        <v>409</v>
      </c>
      <c r="GZ106" s="197" t="s">
        <v>409</v>
      </c>
      <c r="HA106" s="197" t="s">
        <v>409</v>
      </c>
      <c r="HB106" s="197" t="s">
        <v>409</v>
      </c>
      <c r="HC106" s="197" t="s">
        <v>409</v>
      </c>
      <c r="HD106" s="197" t="s">
        <v>409</v>
      </c>
      <c r="HE106" s="197" t="s">
        <v>409</v>
      </c>
      <c r="HF106" s="197" t="s">
        <v>409</v>
      </c>
      <c r="HG106" s="197" t="s">
        <v>409</v>
      </c>
      <c r="HH106" s="197" t="s">
        <v>409</v>
      </c>
      <c r="HI106" s="197" t="s">
        <v>409</v>
      </c>
      <c r="HJ106" s="197" t="s">
        <v>409</v>
      </c>
      <c r="HK106" s="197" t="s">
        <v>409</v>
      </c>
      <c r="HL106" s="197" t="s">
        <v>409</v>
      </c>
      <c r="HM106" s="197" t="s">
        <v>409</v>
      </c>
      <c r="HN106" s="197" t="s">
        <v>409</v>
      </c>
      <c r="HO106" s="197" t="s">
        <v>409</v>
      </c>
      <c r="HP106" s="197" t="s">
        <v>409</v>
      </c>
      <c r="HQ106" s="197" t="s">
        <v>409</v>
      </c>
      <c r="HR106" s="197" t="s">
        <v>409</v>
      </c>
      <c r="HS106" s="197" t="s">
        <v>409</v>
      </c>
      <c r="HT106" s="197" t="s">
        <v>409</v>
      </c>
      <c r="HU106" s="197" t="s">
        <v>409</v>
      </c>
      <c r="HV106" s="197" t="s">
        <v>409</v>
      </c>
      <c r="HW106" s="197" t="s">
        <v>409</v>
      </c>
      <c r="HX106" s="197" t="s">
        <v>409</v>
      </c>
      <c r="HY106" s="197" t="s">
        <v>409</v>
      </c>
      <c r="HZ106" s="197" t="s">
        <v>409</v>
      </c>
      <c r="IA106" s="197" t="s">
        <v>409</v>
      </c>
      <c r="IB106" s="197" t="s">
        <v>409</v>
      </c>
      <c r="IC106" s="197" t="s">
        <v>409</v>
      </c>
      <c r="ID106" s="197" t="s">
        <v>409</v>
      </c>
      <c r="IE106" s="197" t="s">
        <v>409</v>
      </c>
      <c r="IF106" s="197" t="s">
        <v>409</v>
      </c>
      <c r="IG106" s="197" t="s">
        <v>409</v>
      </c>
      <c r="IH106" s="197" t="s">
        <v>409</v>
      </c>
      <c r="II106" s="197" t="s">
        <v>409</v>
      </c>
      <c r="IJ106" s="197" t="s">
        <v>409</v>
      </c>
      <c r="IK106" s="197" t="s">
        <v>409</v>
      </c>
      <c r="IL106" s="197" t="s">
        <v>409</v>
      </c>
      <c r="IM106" s="197" t="s">
        <v>409</v>
      </c>
      <c r="IN106" s="197" t="s">
        <v>409</v>
      </c>
      <c r="IO106" s="197" t="s">
        <v>409</v>
      </c>
      <c r="IP106" s="197" t="s">
        <v>409</v>
      </c>
      <c r="IQ106" s="197" t="s">
        <v>409</v>
      </c>
      <c r="IR106" s="197" t="s">
        <v>409</v>
      </c>
      <c r="IS106" s="197" t="s">
        <v>409</v>
      </c>
      <c r="IT106" s="197" t="s">
        <v>409</v>
      </c>
      <c r="IU106" s="197" t="s">
        <v>409</v>
      </c>
      <c r="IV106" s="197" t="s">
        <v>409</v>
      </c>
    </row>
    <row r="107" spans="1:256" s="70" customFormat="1" ht="40.5" customHeight="1">
      <c r="A107" s="199" t="s">
        <v>410</v>
      </c>
      <c r="B107" s="199"/>
      <c r="C107" s="201" t="s">
        <v>414</v>
      </c>
      <c r="D107" s="203">
        <f t="shared" si="8"/>
        <v>6000</v>
      </c>
      <c r="E107" s="203">
        <f t="shared" si="8"/>
        <v>0</v>
      </c>
      <c r="F107" s="203">
        <f t="shared" si="8"/>
        <v>6000</v>
      </c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  <c r="CW107" s="198"/>
      <c r="CX107" s="198"/>
      <c r="CY107" s="198"/>
      <c r="CZ107" s="198"/>
      <c r="DA107" s="198"/>
      <c r="DB107" s="198"/>
      <c r="DC107" s="198"/>
      <c r="DD107" s="198"/>
      <c r="DE107" s="198"/>
      <c r="DF107" s="198"/>
      <c r="DG107" s="198"/>
      <c r="DH107" s="198"/>
      <c r="DI107" s="198"/>
      <c r="DJ107" s="198"/>
      <c r="DK107" s="198"/>
      <c r="DL107" s="198"/>
      <c r="DM107" s="198"/>
      <c r="DN107" s="198"/>
      <c r="DO107" s="198"/>
      <c r="DP107" s="198"/>
      <c r="DQ107" s="198"/>
      <c r="DR107" s="198"/>
      <c r="DS107" s="198"/>
      <c r="DT107" s="198"/>
      <c r="DU107" s="198"/>
      <c r="DV107" s="198"/>
      <c r="DW107" s="198"/>
      <c r="DX107" s="198"/>
      <c r="DY107" s="198"/>
      <c r="DZ107" s="198"/>
      <c r="EA107" s="198"/>
      <c r="EB107" s="198"/>
      <c r="EC107" s="198"/>
      <c r="ED107" s="198"/>
      <c r="EE107" s="198"/>
      <c r="EF107" s="198"/>
      <c r="EG107" s="198"/>
      <c r="EH107" s="198"/>
      <c r="EI107" s="198"/>
      <c r="EJ107" s="198"/>
      <c r="EK107" s="198"/>
      <c r="EL107" s="198"/>
      <c r="EM107" s="198"/>
      <c r="EN107" s="198"/>
      <c r="EO107" s="198"/>
      <c r="EP107" s="198"/>
      <c r="EQ107" s="198"/>
      <c r="ER107" s="198"/>
      <c r="ES107" s="198"/>
      <c r="ET107" s="198"/>
      <c r="EU107" s="198"/>
      <c r="EV107" s="198"/>
      <c r="EW107" s="198"/>
      <c r="EX107" s="198"/>
      <c r="EY107" s="198"/>
      <c r="EZ107" s="198"/>
      <c r="FA107" s="198"/>
      <c r="FB107" s="198"/>
      <c r="FC107" s="198"/>
      <c r="FD107" s="198"/>
      <c r="FE107" s="198"/>
      <c r="FF107" s="198"/>
      <c r="FG107" s="198"/>
      <c r="FH107" s="198"/>
      <c r="FI107" s="198"/>
      <c r="FJ107" s="198"/>
      <c r="FK107" s="198"/>
      <c r="FL107" s="198"/>
      <c r="FM107" s="198"/>
      <c r="FN107" s="198"/>
      <c r="FO107" s="198"/>
      <c r="FP107" s="198"/>
      <c r="FQ107" s="198"/>
      <c r="FR107" s="198"/>
      <c r="FS107" s="198"/>
      <c r="FT107" s="198"/>
      <c r="FU107" s="198"/>
      <c r="FV107" s="198"/>
      <c r="FW107" s="198"/>
      <c r="FX107" s="198"/>
      <c r="FY107" s="198"/>
      <c r="FZ107" s="198"/>
      <c r="GA107" s="198"/>
      <c r="GB107" s="198"/>
      <c r="GC107" s="198"/>
      <c r="GD107" s="198"/>
      <c r="GE107" s="198"/>
      <c r="GF107" s="198"/>
      <c r="GG107" s="198"/>
      <c r="GH107" s="198"/>
      <c r="GI107" s="198"/>
      <c r="GJ107" s="198"/>
      <c r="GK107" s="198"/>
      <c r="GL107" s="198"/>
      <c r="GM107" s="198"/>
      <c r="GN107" s="198"/>
      <c r="GO107" s="198"/>
      <c r="GP107" s="198"/>
      <c r="GQ107" s="198"/>
      <c r="GR107" s="198"/>
      <c r="GS107" s="198"/>
      <c r="GT107" s="198"/>
      <c r="GU107" s="198"/>
      <c r="GV107" s="198"/>
      <c r="GW107" s="198"/>
      <c r="GX107" s="198"/>
      <c r="GY107" s="198"/>
      <c r="GZ107" s="198"/>
      <c r="HA107" s="198"/>
      <c r="HB107" s="198"/>
      <c r="HC107" s="198"/>
      <c r="HD107" s="198"/>
      <c r="HE107" s="198"/>
      <c r="HF107" s="198"/>
      <c r="HG107" s="198"/>
      <c r="HH107" s="198"/>
      <c r="HI107" s="198"/>
      <c r="HJ107" s="198"/>
      <c r="HK107" s="198"/>
      <c r="HL107" s="198"/>
      <c r="HM107" s="198"/>
      <c r="HN107" s="198"/>
      <c r="HO107" s="198"/>
      <c r="HP107" s="198"/>
      <c r="HQ107" s="198"/>
      <c r="HR107" s="198"/>
      <c r="HS107" s="198"/>
      <c r="HT107" s="198"/>
      <c r="HU107" s="198"/>
      <c r="HV107" s="198"/>
      <c r="HW107" s="198"/>
      <c r="HX107" s="198"/>
      <c r="HY107" s="198"/>
      <c r="HZ107" s="198"/>
      <c r="IA107" s="198"/>
      <c r="IB107" s="198"/>
      <c r="IC107" s="198"/>
      <c r="ID107" s="198"/>
      <c r="IE107" s="198"/>
      <c r="IF107" s="198"/>
      <c r="IG107" s="198"/>
      <c r="IH107" s="198"/>
      <c r="II107" s="198"/>
      <c r="IJ107" s="198"/>
      <c r="IK107" s="198"/>
      <c r="IL107" s="198"/>
      <c r="IM107" s="198"/>
      <c r="IN107" s="198"/>
      <c r="IO107" s="198"/>
      <c r="IP107" s="198"/>
      <c r="IQ107" s="198"/>
      <c r="IR107" s="198"/>
      <c r="IS107" s="198"/>
      <c r="IT107" s="198"/>
      <c r="IU107" s="198"/>
      <c r="IV107" s="198"/>
    </row>
    <row r="108" spans="1:256" s="70" customFormat="1" ht="67.5" customHeight="1">
      <c r="A108" s="199" t="s">
        <v>411</v>
      </c>
      <c r="B108" s="199"/>
      <c r="C108" s="201" t="s">
        <v>415</v>
      </c>
      <c r="D108" s="203">
        <f t="shared" si="8"/>
        <v>6000</v>
      </c>
      <c r="E108" s="203">
        <f t="shared" si="8"/>
        <v>0</v>
      </c>
      <c r="F108" s="203">
        <f t="shared" si="8"/>
        <v>6000</v>
      </c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  <c r="EG108" s="198"/>
      <c r="EH108" s="198"/>
      <c r="EI108" s="198"/>
      <c r="EJ108" s="198"/>
      <c r="EK108" s="198"/>
      <c r="EL108" s="198"/>
      <c r="EM108" s="198"/>
      <c r="EN108" s="198"/>
      <c r="EO108" s="198"/>
      <c r="EP108" s="198"/>
      <c r="EQ108" s="198"/>
      <c r="ER108" s="198"/>
      <c r="ES108" s="198"/>
      <c r="ET108" s="198"/>
      <c r="EU108" s="198"/>
      <c r="EV108" s="198"/>
      <c r="EW108" s="198"/>
      <c r="EX108" s="198"/>
      <c r="EY108" s="198"/>
      <c r="EZ108" s="198"/>
      <c r="FA108" s="198"/>
      <c r="FB108" s="198"/>
      <c r="FC108" s="198"/>
      <c r="FD108" s="198"/>
      <c r="FE108" s="198"/>
      <c r="FF108" s="198"/>
      <c r="FG108" s="198"/>
      <c r="FH108" s="198"/>
      <c r="FI108" s="198"/>
      <c r="FJ108" s="198"/>
      <c r="FK108" s="198"/>
      <c r="FL108" s="198"/>
      <c r="FM108" s="198"/>
      <c r="FN108" s="198"/>
      <c r="FO108" s="198"/>
      <c r="FP108" s="198"/>
      <c r="FQ108" s="198"/>
      <c r="FR108" s="198"/>
      <c r="FS108" s="198"/>
      <c r="FT108" s="198"/>
      <c r="FU108" s="198"/>
      <c r="FV108" s="198"/>
      <c r="FW108" s="198"/>
      <c r="FX108" s="198"/>
      <c r="FY108" s="198"/>
      <c r="FZ108" s="198"/>
      <c r="GA108" s="198"/>
      <c r="GB108" s="198"/>
      <c r="GC108" s="198"/>
      <c r="GD108" s="198"/>
      <c r="GE108" s="198"/>
      <c r="GF108" s="198"/>
      <c r="GG108" s="198"/>
      <c r="GH108" s="198"/>
      <c r="GI108" s="198"/>
      <c r="GJ108" s="198"/>
      <c r="GK108" s="198"/>
      <c r="GL108" s="198"/>
      <c r="GM108" s="198"/>
      <c r="GN108" s="198"/>
      <c r="GO108" s="198"/>
      <c r="GP108" s="198"/>
      <c r="GQ108" s="198"/>
      <c r="GR108" s="198"/>
      <c r="GS108" s="198"/>
      <c r="GT108" s="198"/>
      <c r="GU108" s="198"/>
      <c r="GV108" s="198"/>
      <c r="GW108" s="198"/>
      <c r="GX108" s="198"/>
      <c r="GY108" s="198"/>
      <c r="GZ108" s="198"/>
      <c r="HA108" s="198"/>
      <c r="HB108" s="198"/>
      <c r="HC108" s="198"/>
      <c r="HD108" s="198"/>
      <c r="HE108" s="198"/>
      <c r="HF108" s="198"/>
      <c r="HG108" s="198"/>
      <c r="HH108" s="198"/>
      <c r="HI108" s="198"/>
      <c r="HJ108" s="198"/>
      <c r="HK108" s="198"/>
      <c r="HL108" s="198"/>
      <c r="HM108" s="198"/>
      <c r="HN108" s="198"/>
      <c r="HO108" s="198"/>
      <c r="HP108" s="198"/>
      <c r="HQ108" s="198"/>
      <c r="HR108" s="198"/>
      <c r="HS108" s="198"/>
      <c r="HT108" s="198"/>
      <c r="HU108" s="198"/>
      <c r="HV108" s="198"/>
      <c r="HW108" s="198"/>
      <c r="HX108" s="198"/>
      <c r="HY108" s="198"/>
      <c r="HZ108" s="198"/>
      <c r="IA108" s="198"/>
      <c r="IB108" s="198"/>
      <c r="IC108" s="198"/>
      <c r="ID108" s="198"/>
      <c r="IE108" s="198"/>
      <c r="IF108" s="198"/>
      <c r="IG108" s="198"/>
      <c r="IH108" s="198"/>
      <c r="II108" s="198"/>
      <c r="IJ108" s="198"/>
      <c r="IK108" s="198"/>
      <c r="IL108" s="198"/>
      <c r="IM108" s="198"/>
      <c r="IN108" s="198"/>
      <c r="IO108" s="198"/>
      <c r="IP108" s="198"/>
      <c r="IQ108" s="198"/>
      <c r="IR108" s="198"/>
      <c r="IS108" s="198"/>
      <c r="IT108" s="198"/>
      <c r="IU108" s="198"/>
      <c r="IV108" s="198"/>
    </row>
    <row r="109" spans="1:256" s="70" customFormat="1" ht="40.5" customHeight="1">
      <c r="A109" s="80" t="s">
        <v>79</v>
      </c>
      <c r="B109" s="199"/>
      <c r="C109" s="201" t="s">
        <v>416</v>
      </c>
      <c r="D109" s="203">
        <v>6000</v>
      </c>
      <c r="E109" s="203">
        <v>0</v>
      </c>
      <c r="F109" s="203">
        <f>D109-E109</f>
        <v>6000</v>
      </c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  <c r="EG109" s="198"/>
      <c r="EH109" s="198"/>
      <c r="EI109" s="198"/>
      <c r="EJ109" s="198"/>
      <c r="EK109" s="198"/>
      <c r="EL109" s="198"/>
      <c r="EM109" s="198"/>
      <c r="EN109" s="198"/>
      <c r="EO109" s="198"/>
      <c r="EP109" s="198"/>
      <c r="EQ109" s="198"/>
      <c r="ER109" s="198"/>
      <c r="ES109" s="198"/>
      <c r="ET109" s="198"/>
      <c r="EU109" s="198"/>
      <c r="EV109" s="198"/>
      <c r="EW109" s="198"/>
      <c r="EX109" s="198"/>
      <c r="EY109" s="198"/>
      <c r="EZ109" s="198"/>
      <c r="FA109" s="198"/>
      <c r="FB109" s="198"/>
      <c r="FC109" s="198"/>
      <c r="FD109" s="198"/>
      <c r="FE109" s="198"/>
      <c r="FF109" s="198"/>
      <c r="FG109" s="198"/>
      <c r="FH109" s="198"/>
      <c r="FI109" s="198"/>
      <c r="FJ109" s="198"/>
      <c r="FK109" s="198"/>
      <c r="FL109" s="198"/>
      <c r="FM109" s="198"/>
      <c r="FN109" s="198"/>
      <c r="FO109" s="198"/>
      <c r="FP109" s="198"/>
      <c r="FQ109" s="198"/>
      <c r="FR109" s="198"/>
      <c r="FS109" s="198"/>
      <c r="FT109" s="198"/>
      <c r="FU109" s="198"/>
      <c r="FV109" s="198"/>
      <c r="FW109" s="198"/>
      <c r="FX109" s="198"/>
      <c r="FY109" s="198"/>
      <c r="FZ109" s="198"/>
      <c r="GA109" s="198"/>
      <c r="GB109" s="198"/>
      <c r="GC109" s="198"/>
      <c r="GD109" s="198"/>
      <c r="GE109" s="198"/>
      <c r="GF109" s="198"/>
      <c r="GG109" s="198"/>
      <c r="GH109" s="198"/>
      <c r="GI109" s="198"/>
      <c r="GJ109" s="198"/>
      <c r="GK109" s="198"/>
      <c r="GL109" s="198"/>
      <c r="GM109" s="198"/>
      <c r="GN109" s="198"/>
      <c r="GO109" s="198"/>
      <c r="GP109" s="198"/>
      <c r="GQ109" s="198"/>
      <c r="GR109" s="198"/>
      <c r="GS109" s="198"/>
      <c r="GT109" s="198"/>
      <c r="GU109" s="198"/>
      <c r="GV109" s="198"/>
      <c r="GW109" s="198"/>
      <c r="GX109" s="198"/>
      <c r="GY109" s="198"/>
      <c r="GZ109" s="198"/>
      <c r="HA109" s="198"/>
      <c r="HB109" s="198"/>
      <c r="HC109" s="198"/>
      <c r="HD109" s="198"/>
      <c r="HE109" s="198"/>
      <c r="HF109" s="198"/>
      <c r="HG109" s="198"/>
      <c r="HH109" s="198"/>
      <c r="HI109" s="198"/>
      <c r="HJ109" s="198"/>
      <c r="HK109" s="198"/>
      <c r="HL109" s="198"/>
      <c r="HM109" s="198"/>
      <c r="HN109" s="198"/>
      <c r="HO109" s="198"/>
      <c r="HP109" s="198"/>
      <c r="HQ109" s="198"/>
      <c r="HR109" s="198"/>
      <c r="HS109" s="198"/>
      <c r="HT109" s="198"/>
      <c r="HU109" s="198"/>
      <c r="HV109" s="198"/>
      <c r="HW109" s="198"/>
      <c r="HX109" s="198"/>
      <c r="HY109" s="198"/>
      <c r="HZ109" s="198"/>
      <c r="IA109" s="198"/>
      <c r="IB109" s="198"/>
      <c r="IC109" s="198"/>
      <c r="ID109" s="198"/>
      <c r="IE109" s="198"/>
      <c r="IF109" s="198"/>
      <c r="IG109" s="198"/>
      <c r="IH109" s="198"/>
      <c r="II109" s="198"/>
      <c r="IJ109" s="198"/>
      <c r="IK109" s="198"/>
      <c r="IL109" s="198"/>
      <c r="IM109" s="198"/>
      <c r="IN109" s="198"/>
      <c r="IO109" s="198"/>
      <c r="IP109" s="198"/>
      <c r="IQ109" s="198"/>
      <c r="IR109" s="198"/>
      <c r="IS109" s="198"/>
      <c r="IT109" s="198"/>
      <c r="IU109" s="198"/>
      <c r="IV109" s="198"/>
    </row>
    <row r="110" spans="1:6" s="70" customFormat="1" ht="32.25" customHeight="1">
      <c r="A110" s="127" t="s">
        <v>78</v>
      </c>
      <c r="B110" s="128"/>
      <c r="C110" s="129" t="s">
        <v>417</v>
      </c>
      <c r="D110" s="130">
        <f aca="true" t="shared" si="9" ref="D110:E112">D111</f>
        <v>2667200</v>
      </c>
      <c r="E110" s="130">
        <f t="shared" si="9"/>
        <v>39614.96</v>
      </c>
      <c r="F110" s="148">
        <f>D110-E110</f>
        <v>2627585.04</v>
      </c>
    </row>
    <row r="111" spans="1:6" s="70" customFormat="1" ht="25.5" customHeight="1">
      <c r="A111" s="80" t="s">
        <v>95</v>
      </c>
      <c r="B111" s="68"/>
      <c r="C111" s="69" t="s">
        <v>376</v>
      </c>
      <c r="D111" s="59">
        <f t="shared" si="9"/>
        <v>2667200</v>
      </c>
      <c r="E111" s="59">
        <f t="shared" si="9"/>
        <v>39614.96</v>
      </c>
      <c r="F111" s="59">
        <f>D111-E111</f>
        <v>2627585.04</v>
      </c>
    </row>
    <row r="112" spans="1:6" s="70" customFormat="1" ht="129.75" customHeight="1">
      <c r="A112" s="80" t="s">
        <v>215</v>
      </c>
      <c r="B112" s="68"/>
      <c r="C112" s="69" t="s">
        <v>419</v>
      </c>
      <c r="D112" s="59">
        <f t="shared" si="9"/>
        <v>2667200</v>
      </c>
      <c r="E112" s="59">
        <f t="shared" si="9"/>
        <v>39614.96</v>
      </c>
      <c r="F112" s="144">
        <f>D112-E112</f>
        <v>2627585.04</v>
      </c>
    </row>
    <row r="113" spans="1:6" s="189" customFormat="1" ht="82.5" customHeight="1">
      <c r="A113" s="192" t="s">
        <v>81</v>
      </c>
      <c r="B113" s="65"/>
      <c r="C113" s="66" t="s">
        <v>418</v>
      </c>
      <c r="D113" s="67">
        <v>2667200</v>
      </c>
      <c r="E113" s="67">
        <v>39614.96</v>
      </c>
      <c r="F113" s="145">
        <f>D113-E113</f>
        <v>2627585.04</v>
      </c>
    </row>
    <row r="114" spans="1:6" s="70" customFormat="1" ht="30" customHeight="1">
      <c r="A114" s="134" t="s">
        <v>102</v>
      </c>
      <c r="B114" s="128"/>
      <c r="C114" s="129" t="s">
        <v>421</v>
      </c>
      <c r="D114" s="130">
        <f aca="true" t="shared" si="10" ref="D114:F116">D115</f>
        <v>212000</v>
      </c>
      <c r="E114" s="130">
        <f t="shared" si="10"/>
        <v>0</v>
      </c>
      <c r="F114" s="148">
        <f t="shared" si="10"/>
        <v>212000</v>
      </c>
    </row>
    <row r="115" spans="1:6" s="70" customFormat="1" ht="24.75" customHeight="1">
      <c r="A115" s="80" t="s">
        <v>103</v>
      </c>
      <c r="B115" s="36"/>
      <c r="C115" s="69" t="s">
        <v>420</v>
      </c>
      <c r="D115" s="59">
        <f t="shared" si="10"/>
        <v>212000</v>
      </c>
      <c r="E115" s="59">
        <f t="shared" si="10"/>
        <v>0</v>
      </c>
      <c r="F115" s="144">
        <f t="shared" si="10"/>
        <v>212000</v>
      </c>
    </row>
    <row r="116" spans="1:6" s="70" customFormat="1" ht="25.5" customHeight="1">
      <c r="A116" s="80" t="s">
        <v>104</v>
      </c>
      <c r="B116" s="36"/>
      <c r="C116" s="69" t="s">
        <v>422</v>
      </c>
      <c r="D116" s="59">
        <f t="shared" si="10"/>
        <v>212000</v>
      </c>
      <c r="E116" s="59">
        <f t="shared" si="10"/>
        <v>0</v>
      </c>
      <c r="F116" s="144">
        <f t="shared" si="10"/>
        <v>212000</v>
      </c>
    </row>
    <row r="117" spans="1:6" s="70" customFormat="1" ht="47.25" customHeight="1">
      <c r="A117" s="98" t="s">
        <v>423</v>
      </c>
      <c r="B117" s="65"/>
      <c r="C117" s="66" t="s">
        <v>424</v>
      </c>
      <c r="D117" s="67">
        <v>212000</v>
      </c>
      <c r="E117" s="67">
        <v>0</v>
      </c>
      <c r="F117" s="145">
        <f>D117-E117</f>
        <v>212000</v>
      </c>
    </row>
    <row r="118" spans="1:6" s="70" customFormat="1" ht="37.5" customHeight="1">
      <c r="A118" s="134" t="s">
        <v>115</v>
      </c>
      <c r="B118" s="128"/>
      <c r="C118" s="129" t="s">
        <v>116</v>
      </c>
      <c r="D118" s="130">
        <f aca="true" t="shared" si="11" ref="D118:F119">D119</f>
        <v>1500</v>
      </c>
      <c r="E118" s="130">
        <f t="shared" si="11"/>
        <v>0</v>
      </c>
      <c r="F118" s="148">
        <f t="shared" si="11"/>
        <v>1500</v>
      </c>
    </row>
    <row r="119" spans="1:6" s="70" customFormat="1" ht="106.5" customHeight="1">
      <c r="A119" s="80" t="s">
        <v>425</v>
      </c>
      <c r="B119" s="36"/>
      <c r="C119" s="69" t="s">
        <v>427</v>
      </c>
      <c r="D119" s="59">
        <f t="shared" si="11"/>
        <v>1500</v>
      </c>
      <c r="E119" s="59">
        <f t="shared" si="11"/>
        <v>0</v>
      </c>
      <c r="F119" s="144">
        <f t="shared" si="11"/>
        <v>1500</v>
      </c>
    </row>
    <row r="120" spans="1:6" s="70" customFormat="1" ht="34.5" customHeight="1">
      <c r="A120" s="80" t="s">
        <v>79</v>
      </c>
      <c r="B120" s="36"/>
      <c r="C120" s="69" t="s">
        <v>426</v>
      </c>
      <c r="D120" s="59">
        <v>1500</v>
      </c>
      <c r="E120" s="59">
        <v>0</v>
      </c>
      <c r="F120" s="144">
        <f>D120-E120</f>
        <v>1500</v>
      </c>
    </row>
    <row r="121" spans="1:6" s="70" customFormat="1" ht="21.75" customHeight="1" thickBot="1">
      <c r="A121" s="88"/>
      <c r="B121" s="20"/>
      <c r="C121" s="7"/>
      <c r="D121" s="97"/>
      <c r="E121" s="97"/>
      <c r="F121" s="149"/>
    </row>
    <row r="122" spans="1:6" s="70" customFormat="1" ht="33" customHeight="1" thickBot="1">
      <c r="A122" s="89" t="s">
        <v>246</v>
      </c>
      <c r="B122" s="21">
        <v>450</v>
      </c>
      <c r="C122" s="22" t="s">
        <v>245</v>
      </c>
      <c r="D122" s="63">
        <f>'доходы '!D16-D7</f>
        <v>0</v>
      </c>
      <c r="E122" s="64">
        <f>'доходы '!E16-расходы!E7</f>
        <v>2384926.52</v>
      </c>
      <c r="F122" s="150" t="s">
        <v>259</v>
      </c>
    </row>
    <row r="123" spans="1:6" s="70" customFormat="1" ht="30" customHeight="1">
      <c r="A123" s="83"/>
      <c r="B123" s="8"/>
      <c r="C123" s="61"/>
      <c r="D123" s="17"/>
      <c r="E123" s="17"/>
      <c r="F123" s="151"/>
    </row>
    <row r="124" spans="1:6" s="70" customFormat="1" ht="22.5" customHeight="1">
      <c r="A124" s="83"/>
      <c r="B124" s="8"/>
      <c r="C124" s="61"/>
      <c r="D124" s="17"/>
      <c r="E124" s="17"/>
      <c r="F124" s="151"/>
    </row>
    <row r="125" spans="1:6" s="70" customFormat="1" ht="28.5" customHeight="1">
      <c r="A125" s="83"/>
      <c r="B125" s="8"/>
      <c r="C125" s="61"/>
      <c r="D125" s="17"/>
      <c r="E125" s="17"/>
      <c r="F125" s="151"/>
    </row>
    <row r="126" spans="1:6" s="70" customFormat="1" ht="30" customHeight="1">
      <c r="A126" s="83"/>
      <c r="B126" s="8"/>
      <c r="C126" s="61"/>
      <c r="D126" s="17"/>
      <c r="E126" s="17"/>
      <c r="F126" s="151"/>
    </row>
    <row r="127" spans="1:6" s="70" customFormat="1" ht="24.75" customHeight="1">
      <c r="A127" s="83"/>
      <c r="B127" s="8"/>
      <c r="C127" s="61"/>
      <c r="D127" s="17"/>
      <c r="E127" s="17"/>
      <c r="F127" s="151"/>
    </row>
    <row r="128" spans="1:6" s="70" customFormat="1" ht="30.75" customHeight="1">
      <c r="A128" s="83"/>
      <c r="B128" s="8"/>
      <c r="C128" s="61"/>
      <c r="D128" s="17"/>
      <c r="E128" s="17"/>
      <c r="F128" s="151"/>
    </row>
    <row r="129" spans="1:6" s="70" customFormat="1" ht="21.75" customHeight="1">
      <c r="A129" s="83"/>
      <c r="B129" s="8"/>
      <c r="C129" s="61"/>
      <c r="D129" s="17"/>
      <c r="E129" s="17"/>
      <c r="F129" s="151"/>
    </row>
    <row r="130" spans="1:6" s="70" customFormat="1" ht="29.25" customHeight="1">
      <c r="A130" s="83"/>
      <c r="B130" s="8"/>
      <c r="C130" s="61"/>
      <c r="D130" s="17"/>
      <c r="E130" s="17"/>
      <c r="F130" s="151"/>
    </row>
    <row r="131" spans="1:6" s="70" customFormat="1" ht="18.75" customHeight="1">
      <c r="A131" s="83"/>
      <c r="B131" s="8"/>
      <c r="C131" s="61"/>
      <c r="D131" s="17"/>
      <c r="E131" s="17"/>
      <c r="F131" s="151"/>
    </row>
    <row r="132" spans="1:43" s="70" customFormat="1" ht="20.25" customHeight="1">
      <c r="A132" s="83"/>
      <c r="B132" s="8"/>
      <c r="C132" s="61"/>
      <c r="D132" s="17"/>
      <c r="E132" s="17"/>
      <c r="F132" s="151"/>
      <c r="K132" s="8"/>
      <c r="AQ132" s="8"/>
    </row>
    <row r="133" spans="1:256" s="70" customFormat="1" ht="21" customHeight="1">
      <c r="A133" s="83"/>
      <c r="B133" s="8"/>
      <c r="C133" s="61"/>
      <c r="D133" s="17"/>
      <c r="E133" s="17"/>
      <c r="F133" s="151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ht="15" customHeight="1"/>
    <row r="135" ht="21" customHeight="1"/>
    <row r="136" spans="11:43" ht="53.25" customHeight="1">
      <c r="K136" s="70"/>
      <c r="AQ136" s="70"/>
    </row>
    <row r="137" spans="7:256" ht="21" customHeight="1"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  <c r="IV137" s="70"/>
    </row>
    <row r="138" spans="1:43" s="70" customFormat="1" ht="34.5" customHeight="1" hidden="1">
      <c r="A138" s="83"/>
      <c r="B138" s="8"/>
      <c r="C138" s="61"/>
      <c r="D138" s="17"/>
      <c r="E138" s="17"/>
      <c r="F138" s="151"/>
      <c r="K138" s="8"/>
      <c r="AQ138" s="8"/>
    </row>
    <row r="139" spans="1:256" s="70" customFormat="1" ht="33" customHeight="1">
      <c r="A139" s="83"/>
      <c r="B139" s="8"/>
      <c r="C139" s="61"/>
      <c r="D139" s="17"/>
      <c r="E139" s="17"/>
      <c r="F139" s="151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ht="135" customHeight="1"/>
    <row r="141" ht="0.75" customHeight="1"/>
    <row r="142" spans="11:43" ht="39.75" customHeight="1">
      <c r="K142" s="70"/>
      <c r="AQ142" s="70"/>
    </row>
    <row r="143" spans="7:256" ht="0.75" customHeight="1">
      <c r="G143" s="70"/>
      <c r="H143" s="70"/>
      <c r="I143" s="70"/>
      <c r="J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  <c r="GL143" s="70"/>
      <c r="GM143" s="70"/>
      <c r="GN143" s="70"/>
      <c r="GO143" s="70"/>
      <c r="GP143" s="70"/>
      <c r="GQ143" s="70"/>
      <c r="GR143" s="70"/>
      <c r="GS143" s="70"/>
      <c r="GT143" s="70"/>
      <c r="GU143" s="70"/>
      <c r="GV143" s="70"/>
      <c r="GW143" s="70"/>
      <c r="GX143" s="70"/>
      <c r="GY143" s="70"/>
      <c r="GZ143" s="70"/>
      <c r="HA143" s="70"/>
      <c r="HB143" s="70"/>
      <c r="HC143" s="70"/>
      <c r="HD143" s="70"/>
      <c r="HE143" s="70"/>
      <c r="HF143" s="70"/>
      <c r="HG143" s="70"/>
      <c r="HH143" s="70"/>
      <c r="HI143" s="70"/>
      <c r="HJ143" s="70"/>
      <c r="HK143" s="70"/>
      <c r="HL143" s="70"/>
      <c r="HM143" s="70"/>
      <c r="HN143" s="70"/>
      <c r="HO143" s="70"/>
      <c r="HP143" s="70"/>
      <c r="HQ143" s="70"/>
      <c r="HR143" s="70"/>
      <c r="HS143" s="70"/>
      <c r="HT143" s="70"/>
      <c r="HU143" s="70"/>
      <c r="HV143" s="70"/>
      <c r="HW143" s="70"/>
      <c r="HX143" s="70"/>
      <c r="HY143" s="70"/>
      <c r="HZ143" s="70"/>
      <c r="IA143" s="70"/>
      <c r="IB143" s="70"/>
      <c r="IC143" s="70"/>
      <c r="ID143" s="70"/>
      <c r="IE143" s="70"/>
      <c r="IF143" s="70"/>
      <c r="IG143" s="70"/>
      <c r="IH143" s="70"/>
      <c r="II143" s="70"/>
      <c r="IJ143" s="70"/>
      <c r="IK143" s="70"/>
      <c r="IL143" s="70"/>
      <c r="IM143" s="70"/>
      <c r="IN143" s="70"/>
      <c r="IO143" s="70"/>
      <c r="IP143" s="70"/>
      <c r="IQ143" s="70"/>
      <c r="IR143" s="70"/>
      <c r="IS143" s="70"/>
      <c r="IT143" s="70"/>
      <c r="IU143" s="70"/>
      <c r="IV143" s="70"/>
    </row>
    <row r="144" spans="1:256" s="70" customFormat="1" ht="0.75" customHeight="1" hidden="1">
      <c r="A144" s="83"/>
      <c r="B144" s="8"/>
      <c r="C144" s="61"/>
      <c r="D144" s="17"/>
      <c r="E144" s="17"/>
      <c r="F144" s="151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ht="16.5" customHeight="1" hidden="1"/>
    <row r="146" ht="12" customHeight="1" hidden="1"/>
    <row r="147" ht="14.25" customHeight="1" hidden="1"/>
    <row r="148" ht="16.5" customHeight="1" hidden="1"/>
    <row r="149" ht="15.75" customHeight="1"/>
    <row r="153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2016-01-18T11:09:55Z</cp:lastPrinted>
  <dcterms:created xsi:type="dcterms:W3CDTF">1999-06-18T11:49:53Z</dcterms:created>
  <dcterms:modified xsi:type="dcterms:W3CDTF">2016-02-05T08:35:59Z</dcterms:modified>
  <cp:category/>
  <cp:version/>
  <cp:contentType/>
  <cp:contentStatus/>
</cp:coreProperties>
</file>