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1"/>
  </bookViews>
  <sheets>
    <sheet name="Источники" sheetId="1" r:id="rId1"/>
    <sheet name="доходы " sheetId="2" r:id="rId2"/>
    <sheet name="расходы" sheetId="3" r:id="rId3"/>
  </sheets>
  <definedNames>
    <definedName name="_xlnm.Print_Area" localSheetId="1">'доходы '!$A$1:$F$91</definedName>
    <definedName name="_xlnm.Print_Area" localSheetId="2">'расходы'!$A$1:$G$156</definedName>
  </definedNames>
  <calcPr fullCalcOnLoad="1"/>
</workbook>
</file>

<file path=xl/sharedStrings.xml><?xml version="1.0" encoding="utf-8"?>
<sst xmlns="http://schemas.openxmlformats.org/spreadsheetml/2006/main" count="847" uniqueCount="488">
  <si>
    <t>951 0801 0410073850 611</t>
  </si>
  <si>
    <t>951 0801 0410073850 610</t>
  </si>
  <si>
    <t>951 0801 04100S3850 600</t>
  </si>
  <si>
    <t>951 0801 04100S3850 610</t>
  </si>
  <si>
    <t>951 0801 04100S3850 611</t>
  </si>
  <si>
    <t>951 0409 0710003470  000</t>
  </si>
  <si>
    <t>951 0409 0710003470 240</t>
  </si>
  <si>
    <t>951 0409 0710003470  244</t>
  </si>
  <si>
    <t>Расходы на оформление технических паспортов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</si>
  <si>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951  1  14  06000  00  0000  430</t>
  </si>
  <si>
    <t>951 1  14  00000  00  0000  000</t>
  </si>
  <si>
    <t xml:space="preserve">Главный бухгалтер ________________  </t>
  </si>
  <si>
    <t>Руководитель финансово-   __________________         Н.А.Самсонова</t>
  </si>
  <si>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</si>
  <si>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</si>
  <si>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</si>
  <si>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</si>
  <si>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</si>
  <si>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</si>
  <si>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951 0104 0000000000 000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</si>
  <si>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</si>
  <si>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</si>
  <si>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</si>
  <si>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</si>
  <si>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</si>
  <si>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</si>
  <si>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</si>
  <si>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</si>
  <si>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</si>
  <si>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</si>
  <si>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</si>
  <si>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</si>
  <si>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</si>
  <si>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</si>
  <si>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</si>
  <si>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</si>
  <si>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</si>
  <si>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</si>
  <si>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</si>
  <si>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951 0309 0330021710 000</t>
  </si>
  <si>
    <t xml:space="preserve">951 0309 0330021710 244 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</si>
  <si>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</si>
  <si>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</si>
  <si>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</si>
  <si>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</si>
  <si>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</si>
  <si>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</si>
  <si>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</si>
  <si>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</si>
  <si>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</si>
  <si>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</si>
  <si>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</si>
  <si>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</si>
  <si>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</si>
  <si>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</si>
  <si>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</si>
  <si>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</si>
  <si>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</si>
  <si>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</si>
  <si>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</si>
  <si>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</si>
  <si>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</si>
  <si>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</si>
  <si>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</si>
  <si>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</si>
  <si>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</si>
  <si>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</si>
  <si>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</si>
  <si>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</si>
  <si>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</si>
  <si>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</si>
  <si>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</si>
  <si>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</si>
  <si>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</si>
  <si>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</si>
  <si>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</si>
  <si>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</si>
  <si>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</si>
  <si>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</si>
  <si>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</si>
  <si>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</si>
  <si>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</si>
  <si>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</si>
  <si>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</si>
  <si>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</si>
  <si>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</si>
  <si>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</si>
  <si>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</si>
  <si>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</si>
  <si>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</si>
  <si>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</si>
  <si>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</si>
  <si>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</si>
  <si>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</si>
  <si>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</si>
  <si>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</si>
  <si>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</si>
  <si>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</si>
  <si>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</si>
  <si>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</si>
  <si>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</si>
  <si>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</si>
  <si>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</si>
  <si>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</si>
  <si>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</si>
  <si>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</si>
  <si>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</si>
  <si>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</si>
  <si>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</si>
  <si>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</si>
  <si>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</si>
  <si>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</si>
  <si>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</si>
  <si>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</si>
  <si>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</si>
  <si>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</si>
  <si>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</si>
  <si>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</si>
  <si>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</si>
  <si>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</si>
  <si>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</si>
  <si>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</si>
  <si>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</si>
  <si>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</si>
  <si>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</si>
  <si>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</si>
  <si>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</si>
  <si>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</si>
  <si>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</si>
  <si>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</si>
  <si>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</si>
  <si>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</si>
  <si>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</si>
  <si>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</si>
  <si>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</si>
  <si>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</si>
  <si>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</si>
  <si>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</si>
  <si>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</si>
  <si>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</si>
  <si>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</si>
  <si>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</si>
  <si>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</si>
  <si>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</si>
  <si>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</si>
  <si>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</si>
  <si>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</si>
  <si>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</si>
  <si>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</si>
  <si>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</si>
  <si>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</si>
  <si>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</si>
  <si>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</si>
  <si>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</si>
  <si>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</si>
  <si>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</si>
  <si>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</si>
  <si>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</si>
  <si>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</si>
  <si>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</si>
  <si>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</si>
  <si>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</si>
  <si>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</si>
  <si>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</si>
  <si>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</si>
  <si>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</si>
  <si>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</si>
  <si>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</si>
  <si>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</si>
  <si>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</si>
  <si>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</si>
  <si>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</si>
  <si>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</si>
  <si>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</si>
  <si>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</si>
  <si>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</si>
  <si>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</si>
  <si>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</si>
  <si>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</si>
  <si>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</si>
  <si>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</si>
  <si>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</si>
  <si>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</si>
  <si>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</si>
  <si>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</si>
  <si>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</si>
  <si>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</si>
  <si>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</si>
  <si>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</si>
  <si>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</si>
  <si>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</si>
  <si>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</si>
  <si>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</si>
  <si>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</si>
  <si>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</si>
  <si>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</si>
  <si>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</si>
  <si>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</si>
  <si>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</si>
  <si>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</si>
  <si>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</si>
  <si>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</si>
  <si>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</si>
  <si>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</si>
  <si>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</si>
  <si>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</si>
  <si>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</si>
  <si>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</si>
  <si>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</si>
  <si>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</si>
  <si>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</si>
  <si>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</si>
  <si>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</si>
  <si>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</si>
  <si>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</si>
  <si>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</si>
  <si>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</si>
  <si>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</si>
  <si>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</si>
  <si>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</si>
  <si>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</si>
  <si>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</si>
  <si>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</si>
  <si>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</si>
  <si>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</si>
  <si>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</si>
  <si>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</si>
  <si>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</si>
  <si>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</si>
  <si>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</si>
  <si>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</si>
  <si>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</si>
  <si>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</si>
  <si>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</si>
  <si>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</si>
  <si>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</si>
  <si>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</si>
  <si>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</si>
  <si>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</si>
  <si>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</si>
  <si>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</si>
  <si>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</si>
  <si>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</si>
  <si>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</si>
  <si>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</si>
  <si>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</si>
  <si>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</si>
  <si>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</si>
  <si>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</si>
  <si>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</si>
  <si>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</si>
  <si>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</si>
  <si>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</si>
  <si>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</si>
  <si>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</si>
  <si>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</si>
  <si>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</si>
  <si>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</si>
  <si>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</si>
  <si>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</si>
  <si>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</si>
  <si>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</si>
  <si>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</si>
  <si>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</si>
  <si>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</si>
  <si>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</si>
  <si>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</si>
  <si>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</si>
  <si>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</si>
  <si>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</si>
  <si>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</si>
  <si>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</si>
  <si>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</si>
  <si>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</si>
  <si>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</si>
  <si>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</si>
  <si>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</si>
  <si>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</si>
  <si>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</si>
  <si>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</si>
  <si>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</si>
  <si>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</si>
  <si>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</si>
  <si>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</si>
  <si>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</si>
  <si>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</si>
  <si>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</si>
  <si>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</si>
  <si>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</si>
  <si>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</si>
  <si>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</si>
  <si>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</si>
  <si>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951 0409 0000000 000 000</t>
  </si>
  <si>
    <t>951 0801 0000000 000 000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</si>
  <si>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</si>
  <si>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</si>
  <si>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</si>
  <si>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</si>
  <si>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</si>
  <si>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</si>
  <si>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</si>
  <si>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</si>
  <si>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</si>
  <si>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</si>
  <si>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</si>
  <si>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</si>
  <si>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</si>
  <si>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</si>
  <si>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</si>
  <si>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</si>
  <si>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</si>
  <si>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</si>
  <si>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</si>
  <si>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</si>
  <si>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</si>
  <si>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</si>
  <si>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</si>
  <si>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</si>
  <si>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</si>
  <si>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</si>
  <si>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</si>
  <si>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</si>
  <si>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</si>
  <si>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</si>
  <si>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</si>
  <si>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</si>
  <si>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</si>
  <si>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</si>
  <si>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</si>
  <si>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</si>
  <si>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</si>
  <si>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</si>
  <si>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</si>
  <si>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</si>
  <si>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</si>
  <si>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</si>
  <si>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</si>
  <si>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</si>
  <si>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</si>
  <si>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</si>
  <si>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</si>
  <si>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</si>
  <si>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</si>
  <si>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</si>
  <si>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</si>
  <si>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</si>
  <si>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</si>
  <si>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</si>
  <si>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</si>
  <si>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</si>
  <si>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</si>
  <si>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</si>
  <si>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</si>
  <si>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</si>
  <si>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</si>
  <si>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</si>
  <si>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</si>
  <si>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Иные выплаты персоналу,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</si>
  <si>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(государственных) муниципальных органов</t>
  </si>
  <si>
    <t xml:space="preserve">951 0102 88 0 00 00000 000 </t>
  </si>
  <si>
    <t xml:space="preserve">000  9600  00 0 00 00000  000  </t>
  </si>
  <si>
    <t xml:space="preserve">951 0000 00 0 00 00000 000 </t>
  </si>
  <si>
    <t xml:space="preserve">951  0100  00 0 00 00000  000 </t>
  </si>
  <si>
    <t xml:space="preserve">951  0102  00 0 00 00000  000  </t>
  </si>
  <si>
    <t>Обеспечение функционирования Лозновского сельского поселения</t>
  </si>
  <si>
    <t>Глава Лозновского сельского поселения</t>
  </si>
  <si>
    <t xml:space="preserve">951 0102 88 1 00 00000 000 </t>
  </si>
  <si>
    <t>951 0102 88 1 00 00110 120</t>
  </si>
  <si>
    <t>Фонд оплаты труда государственных (муниципальных) органов</t>
  </si>
  <si>
    <t>951 0102 88 1 00 00110 121</t>
  </si>
  <si>
    <t xml:space="preserve">951 0102 88 1 00 00110 122 </t>
  </si>
  <si>
    <t>951 0102 88 1 00 00110 129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</si>
  <si>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</si>
  <si>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</si>
  <si>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</si>
  <si>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</si>
  <si>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>Иные выплаты персоналу , 
 за исключением фонда оплаты труда</t>
  </si>
  <si>
    <t xml:space="preserve">951 0104 8910000110 122 </t>
  </si>
  <si>
    <t xml:space="preserve">951 0104 8910000110 129 </t>
  </si>
  <si>
    <t>951 0104 89 1 00 00190 000</t>
  </si>
  <si>
    <t>Иные закупки товаров, работ, услуг для государственных (муниципальных) нужд</t>
  </si>
  <si>
    <t xml:space="preserve">951 0104 89 1 0000190 240 </t>
  </si>
  <si>
    <t>Прочая закупка товаров, работ и услуг для обеспечения государственных (муниципальных) нужд</t>
  </si>
  <si>
    <t xml:space="preserve">951 0104 89 1 00 00190 244 </t>
  </si>
  <si>
    <t xml:space="preserve">951 0104 89 1 00 99990 850 </t>
  </si>
  <si>
    <t xml:space="preserve">951 0104 99  0 00 00000 000 </t>
  </si>
  <si>
    <t>Непрограммные расходы</t>
  </si>
  <si>
    <t xml:space="preserve">951 0104 99 9 00 00000 000 </t>
  </si>
  <si>
    <t>951 0107 99 9 00 00000 000</t>
  </si>
  <si>
    <t>951 0113 02 0 00 00000 000</t>
  </si>
  <si>
    <t>Подпрограмма «Противодействие коррупции в Новоцимлянском сельском поселении»</t>
  </si>
  <si>
    <t>951 0113 02 1 00 00000 000</t>
  </si>
  <si>
    <t>Подпрограмма «Комплексные меры противодействия злоупотреблению наркотиками и их незаконному обороту»</t>
  </si>
  <si>
    <t>951 0113 02 2 00 00000 000</t>
  </si>
  <si>
    <t xml:space="preserve">Подпрограмма "Профилактика экстремизма и терроризма» </t>
  </si>
  <si>
    <t xml:space="preserve">951 0113 0220021610 000 </t>
  </si>
  <si>
    <t xml:space="preserve">951 0113 0220021610 244 </t>
  </si>
  <si>
    <t>951 0113 02 3 00 00000 000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</si>
  <si>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</si>
  <si>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</si>
  <si>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</si>
  <si>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</si>
  <si>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</si>
  <si>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</si>
  <si>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</si>
  <si>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951 0113 99 9 00 21020 200</t>
  </si>
  <si>
    <t>Иные закупки товаров, работ и услуг для государственных (муниципальных ) нужд</t>
  </si>
  <si>
    <t>951 0113 99 9 00 21020 240</t>
  </si>
  <si>
    <t>951 0113 99 9 00 28320 200</t>
  </si>
  <si>
    <t>951 0113 99 9 0028320 240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</si>
  <si>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</si>
  <si>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</si>
  <si>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951 0203 99 9 00 51180 120</t>
  </si>
  <si>
    <t>Подпрограмма "Пожарная безопасность"</t>
  </si>
  <si>
    <t>951 0309 03 1 00 00000 000</t>
  </si>
  <si>
    <t>Подпрограмма "Обеспечение безопасности на воде"</t>
  </si>
  <si>
    <t>951 0309 03 3 00 00000 000</t>
  </si>
  <si>
    <t>951 0309 03 1 00 21670 240</t>
  </si>
  <si>
    <t>951 0309 03 3 00 21710 240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</si>
  <si>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</si>
  <si>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</si>
  <si>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</si>
  <si>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</si>
  <si>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</si>
  <si>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</si>
  <si>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</si>
  <si>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951 0502 00 0 00 00000 000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</si>
  <si>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</si>
  <si>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</si>
  <si>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</si>
  <si>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</si>
  <si>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</si>
  <si>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</si>
  <si>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951 0503 01 0 00 00000 000</t>
  </si>
  <si>
    <t>951 0503 01 2 00 23010 240</t>
  </si>
  <si>
    <t>951 0503 01 3 00 00000 000</t>
  </si>
  <si>
    <t>951 0503 01 3 00 23030 240</t>
  </si>
  <si>
    <t>Подпрограмма «Формирование комплексной системы управления отходами и вторичными материальными ресурсами»</t>
  </si>
  <si>
    <t>951 0605 05 2 00 00000 000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</si>
  <si>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</si>
  <si>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951 0605 0520021680 000</t>
  </si>
  <si>
    <t xml:space="preserve">951 0605 0520021680 244 </t>
  </si>
  <si>
    <t>951 0605 05 2 00 21680 240</t>
  </si>
  <si>
    <t>951 0705 89 1 00 00000 000</t>
  </si>
  <si>
    <t>951 0801 04 0 00 00000 000</t>
  </si>
  <si>
    <t>Подпрограмма «Развитие культуры»</t>
  </si>
  <si>
    <t>951 0801 04 1 00 00000 000</t>
  </si>
  <si>
    <t xml:space="preserve">951 0801 0410000590 600 </t>
  </si>
  <si>
    <t>Субсидии бюджетным учреждениям</t>
  </si>
  <si>
    <t>951 0801 04 1 00 00590 610</t>
  </si>
  <si>
    <t>951 1001 99 9 00 00000 000</t>
  </si>
  <si>
    <t>951 1001 999 00 10050 320</t>
  </si>
  <si>
    <t>Социальные выплаты гражданам, кроме публичных нормативных социальных выплат</t>
  </si>
  <si>
    <t>Физическая культура</t>
  </si>
  <si>
    <t>951 1101 00 0 00 00000 000</t>
  </si>
  <si>
    <t>951 1101 06 0 00 00000 000</t>
  </si>
  <si>
    <t>951 1101 06 1 00 00000 000</t>
  </si>
  <si>
    <t>951 1101 06 1 00 21950 240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</si>
  <si>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</si>
  <si>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951 0309 03 0 00 00000 000</t>
  </si>
  <si>
    <t>951 0503 01 3 00 23040 240</t>
  </si>
  <si>
    <t>Расходы на выплаты по оплате труда работников муниципальных органов Лозновского сельского поселения по Главе Лозновского сельского поселения в рамках обеспечения функционирования Главы Лозновского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</si>
  <si>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</si>
  <si>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</si>
  <si>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</si>
  <si>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</si>
  <si>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</si>
  <si>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</si>
  <si>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</si>
  <si>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</si>
  <si>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</si>
  <si>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</si>
  <si>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</si>
  <si>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951 0104 8910099990 851 </t>
  </si>
  <si>
    <t xml:space="preserve">951 0104 8910099990 852 </t>
  </si>
  <si>
    <t>951 0104 8910099990 853</t>
  </si>
  <si>
    <t>857  1  16  51040  02  0000  140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</si>
  <si>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</si>
  <si>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</si>
  <si>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</si>
  <si>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951 1 11 07015 10 0000 120</t>
  </si>
  <si>
    <t>951 1 11 07010 00 0000 120</t>
  </si>
  <si>
    <t xml:space="preserve">951  1 11 07000 00 0000 120 </t>
  </si>
  <si>
    <t>951 0801  0410073850 600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</si>
  <si>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</si>
  <si>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>1 октября 2016 года</t>
  </si>
  <si>
    <t>05 октября 2016 год</t>
  </si>
  <si>
    <t>01.10.2016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</si>
</sst>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0" xfId="0" applyNumberFormat="1" applyFont="1" applyFill="1" applyBorder="1" applyAlignment="1">
      <alignment wrapText="1"/>
    </xf>
    <xf numFmtId="1" fontId="4" fillId="36" borderId="30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" fontId="4" fillId="36" borderId="30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1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NumberFormat="1" applyFont="1" applyFill="1" applyBorder="1" applyAlignment="1">
      <alignment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vertical="justify" wrapText="1"/>
    </xf>
    <xf numFmtId="1" fontId="4" fillId="33" borderId="27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vertical="distributed"/>
    </xf>
    <xf numFmtId="0" fontId="10" fillId="35" borderId="27" xfId="0" applyFont="1" applyFill="1" applyBorder="1" applyAlignment="1">
      <alignment horizontal="left" vertical="distributed"/>
    </xf>
    <xf numFmtId="0" fontId="11" fillId="35" borderId="0" xfId="0" applyFont="1" applyFill="1" applyAlignment="1">
      <alignment vertical="justify" wrapText="1"/>
    </xf>
    <xf numFmtId="1" fontId="4" fillId="41" borderId="27" xfId="0" applyNumberFormat="1" applyFont="1" applyFill="1" applyBorder="1" applyAlignment="1">
      <alignment horizontal="center"/>
    </xf>
    <xf numFmtId="0" fontId="5" fillId="41" borderId="0" xfId="0" applyFont="1" applyFill="1" applyAlignment="1">
      <alignment/>
    </xf>
    <xf numFmtId="0" fontId="10" fillId="41" borderId="27" xfId="0" applyFont="1" applyFill="1" applyBorder="1" applyAlignment="1">
      <alignment horizontal="left" vertical="justify" wrapText="1"/>
    </xf>
    <xf numFmtId="0" fontId="8" fillId="41" borderId="0" xfId="0" applyFont="1" applyFill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171" fontId="6" fillId="35" borderId="27" xfId="0" applyNumberFormat="1" applyFont="1" applyFill="1" applyBorder="1" applyAlignment="1">
      <alignment horizontal="right"/>
    </xf>
    <xf numFmtId="171" fontId="6" fillId="35" borderId="27" xfId="0" applyNumberFormat="1" applyFont="1" applyFill="1" applyBorder="1" applyAlignment="1">
      <alignment horizontal="center"/>
    </xf>
    <xf numFmtId="190" fontId="4" fillId="35" borderId="27" xfId="0" applyNumberFormat="1" applyFont="1" applyFill="1" applyBorder="1" applyAlignment="1">
      <alignment horizontal="right"/>
    </xf>
    <xf numFmtId="0" fontId="10" fillId="35" borderId="27" xfId="0" applyFont="1" applyFill="1" applyBorder="1" applyAlignment="1">
      <alignment wrapText="1"/>
    </xf>
    <xf numFmtId="49" fontId="10" fillId="35" borderId="27" xfId="0" applyNumberFormat="1" applyFont="1" applyFill="1" applyBorder="1" applyAlignment="1">
      <alignment wrapText="1"/>
    </xf>
    <xf numFmtId="2" fontId="10" fillId="35" borderId="27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8"/>
      <c r="B1" s="119"/>
      <c r="C1" s="7"/>
      <c r="D1" s="120"/>
      <c r="E1" s="120" t="s">
        <v>139</v>
      </c>
      <c r="F1" s="7"/>
    </row>
    <row r="2" spans="1:6" ht="12.75">
      <c r="A2" s="121"/>
      <c r="B2" s="122"/>
      <c r="C2" s="123"/>
      <c r="D2" s="124"/>
      <c r="E2" s="124"/>
      <c r="F2" s="124"/>
    </row>
    <row r="3" spans="1:6" ht="12.75">
      <c r="A3" s="46" t="s">
        <v>95</v>
      </c>
      <c r="B3" s="9"/>
      <c r="C3" s="9"/>
      <c r="D3" s="1"/>
      <c r="E3" s="1"/>
      <c r="F3" s="120"/>
    </row>
    <row r="4" spans="1:6" ht="12.75">
      <c r="A4" s="47"/>
      <c r="B4" s="125"/>
      <c r="C4" s="48"/>
      <c r="D4" s="49"/>
      <c r="E4" s="49"/>
      <c r="F4" s="50"/>
    </row>
    <row r="5" spans="1:6" ht="12.75">
      <c r="A5" s="127"/>
      <c r="B5" s="128" t="s">
        <v>172</v>
      </c>
      <c r="C5" s="128" t="s">
        <v>96</v>
      </c>
      <c r="D5" s="129" t="s">
        <v>192</v>
      </c>
      <c r="E5" s="128"/>
      <c r="F5" s="128" t="s">
        <v>178</v>
      </c>
    </row>
    <row r="6" spans="1:6" ht="12.75">
      <c r="A6" s="128" t="s">
        <v>170</v>
      </c>
      <c r="B6" s="128" t="s">
        <v>173</v>
      </c>
      <c r="C6" s="128" t="s">
        <v>97</v>
      </c>
      <c r="D6" s="129" t="s">
        <v>191</v>
      </c>
      <c r="E6" s="129" t="s">
        <v>183</v>
      </c>
      <c r="F6" s="129" t="s">
        <v>168</v>
      </c>
    </row>
    <row r="7" spans="1:6" ht="12.75">
      <c r="A7" s="127"/>
      <c r="B7" s="128" t="s">
        <v>174</v>
      </c>
      <c r="C7" s="128" t="s">
        <v>98</v>
      </c>
      <c r="D7" s="129" t="s">
        <v>168</v>
      </c>
      <c r="E7" s="128"/>
      <c r="F7" s="128"/>
    </row>
    <row r="8" spans="1:6" ht="12.75">
      <c r="A8" s="128"/>
      <c r="B8" s="128"/>
      <c r="C8" s="128" t="s">
        <v>194</v>
      </c>
      <c r="D8" s="129"/>
      <c r="E8" s="129"/>
      <c r="F8" s="129"/>
    </row>
    <row r="9" spans="1:6" ht="12.75">
      <c r="A9" s="128"/>
      <c r="B9" s="128"/>
      <c r="C9" s="128" t="s">
        <v>195</v>
      </c>
      <c r="D9" s="129"/>
      <c r="E9" s="129"/>
      <c r="F9" s="129"/>
    </row>
    <row r="10" spans="1:6" ht="12.75">
      <c r="A10" s="130">
        <v>1</v>
      </c>
      <c r="B10" s="130">
        <v>2</v>
      </c>
      <c r="C10" s="130">
        <v>3</v>
      </c>
      <c r="D10" s="129" t="s">
        <v>166</v>
      </c>
      <c r="E10" s="129" t="s">
        <v>185</v>
      </c>
      <c r="F10" s="129" t="s">
        <v>186</v>
      </c>
    </row>
    <row r="11" spans="1:6" ht="25.5" customHeight="1">
      <c r="A11" s="36" t="s">
        <v>99</v>
      </c>
      <c r="B11" s="55" t="s">
        <v>100</v>
      </c>
      <c r="C11" s="55" t="s">
        <v>101</v>
      </c>
      <c r="D11" s="53">
        <f>D12+D18</f>
        <v>613200</v>
      </c>
      <c r="E11" s="53">
        <f>E12+E18</f>
        <v>-2190679.01</v>
      </c>
      <c r="F11" s="53"/>
    </row>
    <row r="12" spans="1:6" ht="2.25" customHeight="1" hidden="1">
      <c r="A12" s="36" t="s">
        <v>102</v>
      </c>
      <c r="B12" s="55" t="s">
        <v>103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104</v>
      </c>
      <c r="B13" s="55"/>
      <c r="C13" s="55" t="s">
        <v>105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106</v>
      </c>
      <c r="B14" s="55"/>
      <c r="C14" s="55" t="s">
        <v>107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1" t="s">
        <v>108</v>
      </c>
      <c r="B15" s="55"/>
      <c r="C15" s="55" t="s">
        <v>109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1" t="s">
        <v>110</v>
      </c>
      <c r="B16" s="55"/>
      <c r="C16" s="55" t="s">
        <v>111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1" t="s">
        <v>112</v>
      </c>
      <c r="B17" s="55"/>
      <c r="C17" s="55" t="s">
        <v>113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114</v>
      </c>
      <c r="B18" s="55" t="s">
        <v>115</v>
      </c>
      <c r="C18" s="55" t="s">
        <v>116</v>
      </c>
      <c r="D18" s="53">
        <f>D19+D23</f>
        <v>613200</v>
      </c>
      <c r="E18" s="53">
        <f>E19+E26</f>
        <v>-2190679.01</v>
      </c>
      <c r="F18" s="39"/>
    </row>
    <row r="19" spans="1:6" ht="25.5" customHeight="1">
      <c r="A19" s="36" t="s">
        <v>117</v>
      </c>
      <c r="B19" s="55" t="s">
        <v>118</v>
      </c>
      <c r="C19" s="55" t="s">
        <v>119</v>
      </c>
      <c r="D19" s="53">
        <f aca="true" t="shared" si="0" ref="D19:E21">D20</f>
        <v>-12262100</v>
      </c>
      <c r="E19" s="53">
        <f t="shared" si="0"/>
        <v>-10113883.01</v>
      </c>
      <c r="F19" s="39" t="s">
        <v>189</v>
      </c>
    </row>
    <row r="20" spans="1:6" ht="24" customHeight="1">
      <c r="A20" s="36" t="s">
        <v>120</v>
      </c>
      <c r="B20" s="37" t="s">
        <v>118</v>
      </c>
      <c r="C20" s="55" t="s">
        <v>121</v>
      </c>
      <c r="D20" s="53">
        <f t="shared" si="0"/>
        <v>-12262100</v>
      </c>
      <c r="E20" s="53">
        <f t="shared" si="0"/>
        <v>-10113883.01</v>
      </c>
      <c r="F20" s="39" t="s">
        <v>189</v>
      </c>
    </row>
    <row r="21" spans="1:6" ht="27.75" customHeight="1">
      <c r="A21" s="36" t="s">
        <v>122</v>
      </c>
      <c r="B21" s="37" t="s">
        <v>118</v>
      </c>
      <c r="C21" s="55" t="s">
        <v>123</v>
      </c>
      <c r="D21" s="53">
        <f t="shared" si="0"/>
        <v>-12262100</v>
      </c>
      <c r="E21" s="53">
        <f t="shared" si="0"/>
        <v>-10113883.01</v>
      </c>
      <c r="F21" s="39" t="s">
        <v>189</v>
      </c>
    </row>
    <row r="22" spans="1:6" ht="34.5" customHeight="1">
      <c r="A22" s="36" t="s">
        <v>124</v>
      </c>
      <c r="B22" s="37" t="s">
        <v>118</v>
      </c>
      <c r="C22" s="55" t="s">
        <v>125</v>
      </c>
      <c r="D22" s="53">
        <f>-'доходы '!D16</f>
        <v>-12262100</v>
      </c>
      <c r="E22" s="53">
        <v>-10113883.01</v>
      </c>
      <c r="F22" s="39" t="s">
        <v>189</v>
      </c>
    </row>
    <row r="23" spans="1:6" ht="23.25" customHeight="1">
      <c r="A23" s="36" t="s">
        <v>126</v>
      </c>
      <c r="B23" s="37" t="s">
        <v>127</v>
      </c>
      <c r="C23" s="55" t="s">
        <v>128</v>
      </c>
      <c r="D23" s="53">
        <f aca="true" t="shared" si="1" ref="D23:E25">D24</f>
        <v>12875300</v>
      </c>
      <c r="E23" s="53">
        <f t="shared" si="1"/>
        <v>7923204</v>
      </c>
      <c r="F23" s="39" t="s">
        <v>189</v>
      </c>
    </row>
    <row r="24" spans="1:6" ht="24.75" customHeight="1">
      <c r="A24" s="36" t="s">
        <v>129</v>
      </c>
      <c r="B24" s="37" t="s">
        <v>127</v>
      </c>
      <c r="C24" s="55" t="s">
        <v>130</v>
      </c>
      <c r="D24" s="53">
        <f t="shared" si="1"/>
        <v>12875300</v>
      </c>
      <c r="E24" s="53">
        <f t="shared" si="1"/>
        <v>7923204</v>
      </c>
      <c r="F24" s="39" t="s">
        <v>189</v>
      </c>
    </row>
    <row r="25" spans="1:6" ht="23.25" customHeight="1">
      <c r="A25" s="36" t="s">
        <v>131</v>
      </c>
      <c r="B25" s="37" t="s">
        <v>127</v>
      </c>
      <c r="C25" s="55" t="s">
        <v>132</v>
      </c>
      <c r="D25" s="53">
        <f t="shared" si="1"/>
        <v>12875300</v>
      </c>
      <c r="E25" s="53">
        <f t="shared" si="1"/>
        <v>7923204</v>
      </c>
      <c r="F25" s="39" t="s">
        <v>189</v>
      </c>
    </row>
    <row r="26" spans="1:6" ht="32.25" customHeight="1">
      <c r="A26" s="36" t="s">
        <v>133</v>
      </c>
      <c r="B26" s="37" t="s">
        <v>127</v>
      </c>
      <c r="C26" s="55" t="s">
        <v>134</v>
      </c>
      <c r="D26" s="53">
        <f>расходы!D7</f>
        <v>12875300</v>
      </c>
      <c r="E26" s="53">
        <v>7923204</v>
      </c>
      <c r="F26" s="39" t="s">
        <v>189</v>
      </c>
    </row>
    <row r="27" ht="10.5" customHeight="1"/>
    <row r="28" spans="1:3" ht="12.75" hidden="1">
      <c r="A28" s="20"/>
      <c r="B28" s="126"/>
      <c r="C28" s="7"/>
    </row>
    <row r="29" ht="12.75" hidden="1"/>
    <row r="31" ht="12.75">
      <c r="A31" t="s">
        <v>135</v>
      </c>
    </row>
    <row r="32" ht="12.75">
      <c r="A32" t="s">
        <v>136</v>
      </c>
    </row>
    <row r="33" ht="12.75">
      <c r="A33" t="s">
        <v>12</v>
      </c>
    </row>
    <row r="34" ht="12.75">
      <c r="A34" t="s">
        <v>137</v>
      </c>
    </row>
    <row r="35" spans="1:3" ht="12.75">
      <c r="A35" t="s">
        <v>11</v>
      </c>
      <c r="C35" t="s">
        <v>335</v>
      </c>
    </row>
    <row r="36" ht="12.75">
      <c r="A36" t="s">
        <v>138</v>
      </c>
    </row>
    <row r="38" ht="12.75">
      <c r="A38" t="s">
        <v>486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32.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200</v>
      </c>
      <c r="B2" s="45"/>
      <c r="C2" s="45"/>
      <c r="D2" s="45"/>
      <c r="E2" s="45"/>
      <c r="F2" s="23" t="s">
        <v>169</v>
      </c>
    </row>
    <row r="3" spans="4:6" ht="13.5" customHeight="1">
      <c r="D3" s="10" t="s">
        <v>199</v>
      </c>
      <c r="E3" s="9"/>
      <c r="F3" s="24" t="s">
        <v>177</v>
      </c>
    </row>
    <row r="4" spans="1:6" ht="12.75" customHeight="1">
      <c r="A4" s="197" t="s">
        <v>485</v>
      </c>
      <c r="B4" s="197"/>
      <c r="C4" s="197"/>
      <c r="D4" s="197"/>
      <c r="E4" s="10" t="s">
        <v>182</v>
      </c>
      <c r="F4" s="25" t="s">
        <v>487</v>
      </c>
    </row>
    <row r="5" spans="1:6" ht="15.75" customHeight="1">
      <c r="A5" s="9" t="s">
        <v>198</v>
      </c>
      <c r="E5" s="1" t="s">
        <v>180</v>
      </c>
      <c r="F5" s="26" t="s">
        <v>202</v>
      </c>
    </row>
    <row r="6" spans="1:6" ht="12" customHeight="1">
      <c r="A6" s="9" t="s">
        <v>64</v>
      </c>
      <c r="E6" s="1" t="s">
        <v>193</v>
      </c>
      <c r="F6" s="25" t="s">
        <v>203</v>
      </c>
    </row>
    <row r="7" spans="1:6" ht="24.75" customHeight="1">
      <c r="A7" s="27" t="s">
        <v>204</v>
      </c>
      <c r="B7" s="196" t="s">
        <v>65</v>
      </c>
      <c r="C7" s="196"/>
      <c r="D7" s="196"/>
      <c r="E7" s="1" t="s">
        <v>181</v>
      </c>
      <c r="F7" s="25" t="s">
        <v>94</v>
      </c>
    </row>
    <row r="8" spans="1:6" ht="13.5" customHeight="1">
      <c r="A8" s="28" t="s">
        <v>187</v>
      </c>
      <c r="F8" s="29"/>
    </row>
    <row r="9" spans="1:6" ht="13.5" customHeight="1" thickBot="1">
      <c r="A9" s="9" t="s">
        <v>165</v>
      </c>
      <c r="F9" s="30" t="s">
        <v>164</v>
      </c>
    </row>
    <row r="10" spans="2:6" ht="13.5" customHeight="1">
      <c r="B10" s="46"/>
      <c r="C10" s="46" t="s">
        <v>188</v>
      </c>
      <c r="F10" s="31"/>
    </row>
    <row r="11" spans="1:6" ht="5.25" customHeight="1">
      <c r="A11" s="47"/>
      <c r="B11" s="47"/>
      <c r="C11" s="48"/>
      <c r="D11" s="49"/>
      <c r="E11" s="49" t="s">
        <v>201</v>
      </c>
      <c r="F11" s="50"/>
    </row>
    <row r="12" spans="1:6" ht="13.5" customHeight="1">
      <c r="A12" s="32"/>
      <c r="B12" s="14" t="s">
        <v>172</v>
      </c>
      <c r="C12" s="2" t="s">
        <v>197</v>
      </c>
      <c r="D12" s="3" t="s">
        <v>190</v>
      </c>
      <c r="E12" s="41"/>
      <c r="F12" s="33" t="s">
        <v>178</v>
      </c>
    </row>
    <row r="13" spans="1:6" ht="9.75" customHeight="1">
      <c r="A13" s="14" t="s">
        <v>170</v>
      </c>
      <c r="B13" s="14" t="s">
        <v>173</v>
      </c>
      <c r="C13" s="2" t="s">
        <v>194</v>
      </c>
      <c r="D13" s="3" t="s">
        <v>191</v>
      </c>
      <c r="E13" s="3" t="s">
        <v>183</v>
      </c>
      <c r="F13" s="34" t="s">
        <v>168</v>
      </c>
    </row>
    <row r="14" spans="1:6" ht="9.75" customHeight="1">
      <c r="A14" s="32"/>
      <c r="B14" s="14" t="s">
        <v>174</v>
      </c>
      <c r="C14" s="2" t="s">
        <v>195</v>
      </c>
      <c r="D14" s="3" t="s">
        <v>168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166</v>
      </c>
      <c r="E15" s="4" t="s">
        <v>185</v>
      </c>
      <c r="F15" s="43" t="s">
        <v>186</v>
      </c>
    </row>
    <row r="16" spans="1:6" s="19" customFormat="1" ht="15.75" customHeight="1">
      <c r="A16" s="79" t="s">
        <v>218</v>
      </c>
      <c r="B16" s="80">
        <v>10</v>
      </c>
      <c r="C16" s="81" t="s">
        <v>219</v>
      </c>
      <c r="D16" s="82">
        <f>D17+D75</f>
        <v>12262100</v>
      </c>
      <c r="E16" s="82">
        <f>E17+E75</f>
        <v>10100824.61</v>
      </c>
      <c r="F16" s="83">
        <f aca="true" t="shared" si="0" ref="F16:F36">D16-E16</f>
        <v>2161275.3900000006</v>
      </c>
    </row>
    <row r="17" spans="1:6" ht="27.75" customHeight="1">
      <c r="A17" s="84" t="s">
        <v>220</v>
      </c>
      <c r="B17" s="85">
        <v>10</v>
      </c>
      <c r="C17" s="86" t="s">
        <v>221</v>
      </c>
      <c r="D17" s="87">
        <f>D18+D29+D40+D48+D55+D67+D71+D23+D64</f>
        <v>8657200</v>
      </c>
      <c r="E17" s="87">
        <f>E18+E29+E40+E48+E55+E67+E71+E23+E64</f>
        <v>6860109.12</v>
      </c>
      <c r="F17" s="88">
        <f t="shared" si="0"/>
        <v>1797090.88</v>
      </c>
    </row>
    <row r="18" spans="1:6" ht="20.25" customHeight="1">
      <c r="A18" s="76" t="s">
        <v>222</v>
      </c>
      <c r="B18" s="77">
        <v>10</v>
      </c>
      <c r="C18" s="78" t="s">
        <v>282</v>
      </c>
      <c r="D18" s="68">
        <f>D19+D22</f>
        <v>1642900</v>
      </c>
      <c r="E18" s="68">
        <f>E19</f>
        <v>2806832.92</v>
      </c>
      <c r="F18" s="65">
        <f t="shared" si="0"/>
        <v>-1163932.92</v>
      </c>
    </row>
    <row r="19" spans="1:6" s="19" customFormat="1" ht="15.75" customHeight="1">
      <c r="A19" s="51" t="s">
        <v>205</v>
      </c>
      <c r="B19" s="52">
        <v>10</v>
      </c>
      <c r="C19" s="56" t="s">
        <v>247</v>
      </c>
      <c r="D19" s="53">
        <f>D20</f>
        <v>1642900</v>
      </c>
      <c r="E19" s="53">
        <f>E20+E22+E21</f>
        <v>2806832.92</v>
      </c>
      <c r="F19" s="40">
        <f t="shared" si="0"/>
        <v>-1163932.92</v>
      </c>
    </row>
    <row r="20" spans="1:6" ht="99" customHeight="1">
      <c r="A20" s="51" t="s">
        <v>223</v>
      </c>
      <c r="B20" s="52">
        <v>10</v>
      </c>
      <c r="C20" s="56" t="s">
        <v>248</v>
      </c>
      <c r="D20" s="53">
        <v>1642900</v>
      </c>
      <c r="E20" s="53">
        <v>2805610.74</v>
      </c>
      <c r="F20" s="40">
        <f t="shared" si="0"/>
        <v>-1162710.7400000002</v>
      </c>
    </row>
    <row r="21" spans="1:6" ht="148.5" customHeight="1">
      <c r="A21" s="51" t="s">
        <v>224</v>
      </c>
      <c r="B21" s="52">
        <v>10</v>
      </c>
      <c r="C21" s="56" t="s">
        <v>249</v>
      </c>
      <c r="D21" s="53">
        <v>0</v>
      </c>
      <c r="E21" s="53">
        <v>70.8</v>
      </c>
      <c r="F21" s="40">
        <f t="shared" si="0"/>
        <v>-70.8</v>
      </c>
    </row>
    <row r="22" spans="1:6" ht="32.25" customHeight="1">
      <c r="A22" s="51" t="s">
        <v>225</v>
      </c>
      <c r="B22" s="52">
        <v>10</v>
      </c>
      <c r="C22" s="56" t="s">
        <v>250</v>
      </c>
      <c r="D22" s="53">
        <v>0</v>
      </c>
      <c r="E22" s="53">
        <v>1151.38</v>
      </c>
      <c r="F22" s="40">
        <f t="shared" si="0"/>
        <v>-1151.38</v>
      </c>
    </row>
    <row r="23" spans="1:6" ht="46.5" customHeight="1">
      <c r="A23" s="132" t="s">
        <v>151</v>
      </c>
      <c r="B23" s="92">
        <v>10</v>
      </c>
      <c r="C23" s="93" t="s">
        <v>152</v>
      </c>
      <c r="D23" s="94">
        <f>D24</f>
        <v>1448600</v>
      </c>
      <c r="E23" s="94">
        <f>E24</f>
        <v>1204327.87</v>
      </c>
      <c r="F23" s="133">
        <f>F24</f>
        <v>244272.12999999995</v>
      </c>
    </row>
    <row r="24" spans="1:6" ht="36.75" customHeight="1">
      <c r="A24" s="51" t="s">
        <v>153</v>
      </c>
      <c r="B24" s="52"/>
      <c r="C24" s="56" t="s">
        <v>162</v>
      </c>
      <c r="D24" s="53">
        <f>D25+D26+D27+D28</f>
        <v>1448600</v>
      </c>
      <c r="E24" s="53">
        <f>E25+E26+E27+E28</f>
        <v>1204327.87</v>
      </c>
      <c r="F24" s="53">
        <f>F25+F26+F27+F28</f>
        <v>244272.12999999995</v>
      </c>
    </row>
    <row r="25" spans="1:6" ht="90.75" customHeight="1">
      <c r="A25" s="51" t="s">
        <v>154</v>
      </c>
      <c r="B25" s="52"/>
      <c r="C25" s="56" t="s">
        <v>161</v>
      </c>
      <c r="D25" s="53">
        <v>505000</v>
      </c>
      <c r="E25" s="53">
        <v>404784.58</v>
      </c>
      <c r="F25" s="40">
        <f>D25-E25</f>
        <v>100215.41999999998</v>
      </c>
    </row>
    <row r="26" spans="1:6" ht="111" customHeight="1">
      <c r="A26" s="51" t="s">
        <v>155</v>
      </c>
      <c r="B26" s="52"/>
      <c r="C26" s="56" t="s">
        <v>160</v>
      </c>
      <c r="D26" s="53">
        <v>10200</v>
      </c>
      <c r="E26" s="53">
        <v>6451.5</v>
      </c>
      <c r="F26" s="40">
        <f>D26-E26</f>
        <v>3748.5</v>
      </c>
    </row>
    <row r="27" spans="1:6" ht="93.75" customHeight="1">
      <c r="A27" s="51" t="s">
        <v>156</v>
      </c>
      <c r="B27" s="52"/>
      <c r="C27" s="56" t="s">
        <v>159</v>
      </c>
      <c r="D27" s="53">
        <v>933400</v>
      </c>
      <c r="E27" s="53">
        <v>848986.04</v>
      </c>
      <c r="F27" s="40">
        <f>D27-E27</f>
        <v>84413.95999999996</v>
      </c>
    </row>
    <row r="28" spans="1:6" ht="89.25" customHeight="1">
      <c r="A28" s="51" t="s">
        <v>157</v>
      </c>
      <c r="B28" s="52"/>
      <c r="C28" s="56" t="s">
        <v>158</v>
      </c>
      <c r="D28" s="53">
        <v>0</v>
      </c>
      <c r="E28" s="53">
        <v>-55894.25</v>
      </c>
      <c r="F28" s="40">
        <f>D28-E28</f>
        <v>55894.25</v>
      </c>
    </row>
    <row r="29" spans="1:6" ht="20.25" customHeight="1">
      <c r="A29" s="76" t="s">
        <v>226</v>
      </c>
      <c r="B29" s="77">
        <v>10</v>
      </c>
      <c r="C29" s="78" t="s">
        <v>283</v>
      </c>
      <c r="D29" s="68">
        <f>D30</f>
        <v>642000</v>
      </c>
      <c r="E29" s="68">
        <f>E30</f>
        <v>647434</v>
      </c>
      <c r="F29" s="65">
        <f t="shared" si="0"/>
        <v>-5434</v>
      </c>
    </row>
    <row r="30" spans="1:6" s="42" customFormat="1" ht="0.75" customHeight="1">
      <c r="A30" s="51" t="s">
        <v>206</v>
      </c>
      <c r="B30" s="52">
        <v>10</v>
      </c>
      <c r="C30" s="56" t="s">
        <v>251</v>
      </c>
      <c r="D30" s="53">
        <f>D31+D37+D34+D36</f>
        <v>642000</v>
      </c>
      <c r="E30" s="53">
        <f>E31+E33+E34+E36+E37</f>
        <v>647434</v>
      </c>
      <c r="F30" s="40">
        <f t="shared" si="0"/>
        <v>-5434</v>
      </c>
    </row>
    <row r="31" spans="1:6" s="19" customFormat="1" ht="51.75" customHeight="1" hidden="1">
      <c r="A31" s="51" t="s">
        <v>227</v>
      </c>
      <c r="B31" s="52">
        <v>10</v>
      </c>
      <c r="C31" s="56" t="s">
        <v>252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227</v>
      </c>
      <c r="B32" s="52">
        <v>10</v>
      </c>
      <c r="C32" s="56" t="s">
        <v>253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217</v>
      </c>
      <c r="B33" s="52">
        <v>10</v>
      </c>
      <c r="C33" s="56" t="s">
        <v>82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228</v>
      </c>
      <c r="B34" s="52">
        <v>10</v>
      </c>
      <c r="C34" s="56" t="s">
        <v>254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228</v>
      </c>
      <c r="B35" s="52">
        <v>10</v>
      </c>
      <c r="C35" s="56" t="s">
        <v>255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229</v>
      </c>
      <c r="B36" s="52">
        <v>10</v>
      </c>
      <c r="C36" s="56" t="s">
        <v>81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216</v>
      </c>
      <c r="B37" s="52">
        <v>10</v>
      </c>
      <c r="C37" s="56" t="s">
        <v>256</v>
      </c>
      <c r="D37" s="53">
        <f>D38</f>
        <v>642000</v>
      </c>
      <c r="E37" s="53">
        <f>E38+E39</f>
        <v>647434</v>
      </c>
      <c r="F37" s="40">
        <f>F38</f>
        <v>-5382.150000000023</v>
      </c>
    </row>
    <row r="38" spans="1:6" ht="25.5" customHeight="1">
      <c r="A38" s="51" t="s">
        <v>216</v>
      </c>
      <c r="B38" s="52">
        <v>10</v>
      </c>
      <c r="C38" s="56" t="s">
        <v>257</v>
      </c>
      <c r="D38" s="53">
        <v>642000</v>
      </c>
      <c r="E38" s="53">
        <v>647382.15</v>
      </c>
      <c r="F38" s="40">
        <f aca="true" t="shared" si="1" ref="F38:F50">D38-E38</f>
        <v>-5382.150000000023</v>
      </c>
    </row>
    <row r="39" spans="1:6" ht="27.75" customHeight="1">
      <c r="A39" s="51" t="s">
        <v>67</v>
      </c>
      <c r="B39" s="52">
        <v>10</v>
      </c>
      <c r="C39" s="56" t="s">
        <v>66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6" t="s">
        <v>230</v>
      </c>
      <c r="B40" s="77">
        <v>10</v>
      </c>
      <c r="C40" s="78" t="s">
        <v>284</v>
      </c>
      <c r="D40" s="68">
        <f>D41+D43</f>
        <v>3071200</v>
      </c>
      <c r="E40" s="68">
        <f>E41+E43</f>
        <v>432862.86</v>
      </c>
      <c r="F40" s="65">
        <f t="shared" si="1"/>
        <v>2638337.14</v>
      </c>
    </row>
    <row r="41" spans="1:6" s="42" customFormat="1" ht="25.5" customHeight="1">
      <c r="A41" s="51" t="s">
        <v>208</v>
      </c>
      <c r="B41" s="52">
        <v>10</v>
      </c>
      <c r="C41" s="56" t="s">
        <v>258</v>
      </c>
      <c r="D41" s="53">
        <f>D42</f>
        <v>274400</v>
      </c>
      <c r="E41" s="53">
        <f>E42</f>
        <v>53001.75</v>
      </c>
      <c r="F41" s="40">
        <f t="shared" si="1"/>
        <v>221398.25</v>
      </c>
    </row>
    <row r="42" spans="1:6" ht="61.5" customHeight="1">
      <c r="A42" s="51" t="s">
        <v>209</v>
      </c>
      <c r="B42" s="52">
        <v>10</v>
      </c>
      <c r="C42" s="56" t="s">
        <v>259</v>
      </c>
      <c r="D42" s="53">
        <v>274400</v>
      </c>
      <c r="E42" s="53">
        <v>53001.75</v>
      </c>
      <c r="F42" s="40">
        <f t="shared" si="1"/>
        <v>221398.25</v>
      </c>
    </row>
    <row r="43" spans="1:6" s="19" customFormat="1" ht="15.75" customHeight="1">
      <c r="A43" s="51" t="s">
        <v>210</v>
      </c>
      <c r="B43" s="52">
        <v>10</v>
      </c>
      <c r="C43" s="56" t="s">
        <v>260</v>
      </c>
      <c r="D43" s="53">
        <f>D44+D46</f>
        <v>2796800</v>
      </c>
      <c r="E43" s="53">
        <f>E44+E46</f>
        <v>379861.11</v>
      </c>
      <c r="F43" s="40">
        <f t="shared" si="1"/>
        <v>2416938.89</v>
      </c>
    </row>
    <row r="44" spans="1:6" ht="20.25" customHeight="1">
      <c r="A44" s="51" t="s">
        <v>88</v>
      </c>
      <c r="B44" s="52">
        <v>10</v>
      </c>
      <c r="C44" s="56" t="s">
        <v>93</v>
      </c>
      <c r="D44" s="53">
        <f>D45</f>
        <v>120000</v>
      </c>
      <c r="E44" s="53">
        <f>E45</f>
        <v>148177.55</v>
      </c>
      <c r="F44" s="40">
        <f t="shared" si="1"/>
        <v>-28177.54999999999</v>
      </c>
    </row>
    <row r="45" spans="1:6" ht="55.5" customHeight="1">
      <c r="A45" s="134" t="s">
        <v>86</v>
      </c>
      <c r="B45" s="52">
        <v>10</v>
      </c>
      <c r="C45" s="56" t="s">
        <v>92</v>
      </c>
      <c r="D45" s="53">
        <v>120000</v>
      </c>
      <c r="E45" s="53">
        <v>148177.55</v>
      </c>
      <c r="F45" s="40">
        <f t="shared" si="1"/>
        <v>-28177.54999999999</v>
      </c>
    </row>
    <row r="46" spans="1:6" ht="24.75" customHeight="1">
      <c r="A46" s="135" t="s">
        <v>89</v>
      </c>
      <c r="B46" s="52">
        <v>10</v>
      </c>
      <c r="C46" s="56" t="s">
        <v>91</v>
      </c>
      <c r="D46" s="53">
        <f>D47</f>
        <v>2676800</v>
      </c>
      <c r="E46" s="53">
        <f>E47</f>
        <v>231683.56</v>
      </c>
      <c r="F46" s="40">
        <f t="shared" si="1"/>
        <v>2445116.44</v>
      </c>
    </row>
    <row r="47" spans="1:6" ht="56.25" customHeight="1">
      <c r="A47" s="134" t="s">
        <v>87</v>
      </c>
      <c r="B47" s="52">
        <v>10</v>
      </c>
      <c r="C47" s="56" t="s">
        <v>90</v>
      </c>
      <c r="D47" s="53">
        <v>2676800</v>
      </c>
      <c r="E47" s="53">
        <v>231683.56</v>
      </c>
      <c r="F47" s="40">
        <f t="shared" si="1"/>
        <v>2445116.44</v>
      </c>
    </row>
    <row r="48" spans="1:6" ht="23.25" customHeight="1">
      <c r="A48" s="76" t="s">
        <v>231</v>
      </c>
      <c r="B48" s="77">
        <v>10</v>
      </c>
      <c r="C48" s="78" t="s">
        <v>285</v>
      </c>
      <c r="D48" s="68">
        <f>D49</f>
        <v>8000</v>
      </c>
      <c r="E48" s="68">
        <f>E49</f>
        <v>7150</v>
      </c>
      <c r="F48" s="65">
        <f t="shared" si="1"/>
        <v>850</v>
      </c>
    </row>
    <row r="49" spans="1:6" ht="57" customHeight="1">
      <c r="A49" s="51" t="s">
        <v>232</v>
      </c>
      <c r="B49" s="52">
        <v>10</v>
      </c>
      <c r="C49" s="56" t="s">
        <v>261</v>
      </c>
      <c r="D49" s="53">
        <f>D50</f>
        <v>8000</v>
      </c>
      <c r="E49" s="53">
        <f>E50</f>
        <v>7150</v>
      </c>
      <c r="F49" s="40">
        <f t="shared" si="1"/>
        <v>850</v>
      </c>
    </row>
    <row r="50" spans="1:6" ht="66" customHeight="1">
      <c r="A50" s="51" t="s">
        <v>233</v>
      </c>
      <c r="B50" s="52">
        <v>10</v>
      </c>
      <c r="C50" s="56" t="s">
        <v>262</v>
      </c>
      <c r="D50" s="53">
        <v>8000</v>
      </c>
      <c r="E50" s="53">
        <v>7150</v>
      </c>
      <c r="F50" s="40">
        <f t="shared" si="1"/>
        <v>850</v>
      </c>
    </row>
    <row r="51" spans="1:6" s="19" customFormat="1" ht="47.25" customHeight="1" hidden="1">
      <c r="A51" s="76" t="s">
        <v>234</v>
      </c>
      <c r="B51" s="77">
        <v>10</v>
      </c>
      <c r="C51" s="78" t="s">
        <v>286</v>
      </c>
      <c r="D51" s="68" t="s">
        <v>63</v>
      </c>
      <c r="E51" s="68" t="s">
        <v>63</v>
      </c>
      <c r="F51" s="65" t="s">
        <v>63</v>
      </c>
    </row>
    <row r="52" spans="1:6" ht="1.5" customHeight="1" hidden="1">
      <c r="A52" s="51" t="s">
        <v>207</v>
      </c>
      <c r="B52" s="52">
        <v>10</v>
      </c>
      <c r="C52" s="56" t="s">
        <v>263</v>
      </c>
      <c r="D52" s="53" t="s">
        <v>63</v>
      </c>
      <c r="E52" s="53" t="s">
        <v>63</v>
      </c>
      <c r="F52" s="40" t="s">
        <v>63</v>
      </c>
    </row>
    <row r="53" spans="1:6" ht="36" customHeight="1" hidden="1">
      <c r="A53" s="51" t="s">
        <v>235</v>
      </c>
      <c r="B53" s="52">
        <v>10</v>
      </c>
      <c r="C53" s="56" t="s">
        <v>264</v>
      </c>
      <c r="D53" s="53" t="s">
        <v>63</v>
      </c>
      <c r="E53" s="53" t="s">
        <v>63</v>
      </c>
      <c r="F53" s="40" t="s">
        <v>63</v>
      </c>
    </row>
    <row r="54" spans="1:6" s="19" customFormat="1" ht="51" customHeight="1" hidden="1">
      <c r="A54" s="51" t="s">
        <v>236</v>
      </c>
      <c r="B54" s="52">
        <v>10</v>
      </c>
      <c r="C54" s="56" t="s">
        <v>265</v>
      </c>
      <c r="D54" s="53" t="s">
        <v>63</v>
      </c>
      <c r="E54" s="53" t="s">
        <v>63</v>
      </c>
      <c r="F54" s="40" t="s">
        <v>63</v>
      </c>
    </row>
    <row r="55" spans="1:6" ht="54.75" customHeight="1">
      <c r="A55" s="76" t="s">
        <v>237</v>
      </c>
      <c r="B55" s="77">
        <v>10</v>
      </c>
      <c r="C55" s="78" t="s">
        <v>266</v>
      </c>
      <c r="D55" s="68">
        <f>D56</f>
        <v>159300</v>
      </c>
      <c r="E55" s="68">
        <f>E56+E61</f>
        <v>21986</v>
      </c>
      <c r="F55" s="65">
        <f aca="true" t="shared" si="2" ref="F55:F67">D55-E55</f>
        <v>137314</v>
      </c>
    </row>
    <row r="56" spans="1:6" ht="122.25" customHeight="1">
      <c r="A56" s="51" t="s">
        <v>238</v>
      </c>
      <c r="B56" s="52">
        <v>10</v>
      </c>
      <c r="C56" s="56" t="s">
        <v>267</v>
      </c>
      <c r="D56" s="53">
        <f>D57+D59+D61</f>
        <v>159300</v>
      </c>
      <c r="E56" s="53">
        <f>E57+E59</f>
        <v>18086</v>
      </c>
      <c r="F56" s="40">
        <f t="shared" si="2"/>
        <v>141214</v>
      </c>
    </row>
    <row r="57" spans="1:6" ht="81.75" customHeight="1" hidden="1">
      <c r="A57" s="51" t="s">
        <v>239</v>
      </c>
      <c r="B57" s="52">
        <v>10</v>
      </c>
      <c r="C57" s="56" t="s">
        <v>268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240</v>
      </c>
      <c r="B58" s="52">
        <v>10</v>
      </c>
      <c r="C58" s="56" t="s">
        <v>269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215</v>
      </c>
      <c r="B59" s="52">
        <v>10</v>
      </c>
      <c r="C59" s="56" t="s">
        <v>270</v>
      </c>
      <c r="D59" s="53">
        <f>D60</f>
        <v>159300</v>
      </c>
      <c r="E59" s="53">
        <f>E60</f>
        <v>18086</v>
      </c>
      <c r="F59" s="40">
        <f t="shared" si="2"/>
        <v>141214</v>
      </c>
    </row>
    <row r="60" spans="1:6" ht="93" customHeight="1">
      <c r="A60" s="51" t="s">
        <v>241</v>
      </c>
      <c r="B60" s="52">
        <v>10</v>
      </c>
      <c r="C60" s="56" t="s">
        <v>271</v>
      </c>
      <c r="D60" s="53">
        <v>159300</v>
      </c>
      <c r="E60" s="53">
        <v>18086</v>
      </c>
      <c r="F60" s="40">
        <f t="shared" si="2"/>
        <v>141214</v>
      </c>
    </row>
    <row r="61" spans="1:6" ht="40.5" customHeight="1">
      <c r="A61" s="51" t="s">
        <v>478</v>
      </c>
      <c r="B61" s="52">
        <v>10</v>
      </c>
      <c r="C61" s="56" t="s">
        <v>482</v>
      </c>
      <c r="D61" s="53">
        <f>D62</f>
        <v>0</v>
      </c>
      <c r="E61" s="53">
        <f>E62</f>
        <v>3900</v>
      </c>
      <c r="F61" s="40">
        <f t="shared" si="2"/>
        <v>-3900</v>
      </c>
    </row>
    <row r="62" spans="1:6" ht="68.25" customHeight="1">
      <c r="A62" s="51" t="s">
        <v>477</v>
      </c>
      <c r="B62" s="52">
        <v>10</v>
      </c>
      <c r="C62" s="56" t="s">
        <v>481</v>
      </c>
      <c r="D62" s="53">
        <f>D63</f>
        <v>0</v>
      </c>
      <c r="E62" s="53">
        <f>E63</f>
        <v>3900</v>
      </c>
      <c r="F62" s="40">
        <f>F63</f>
        <v>-3900</v>
      </c>
    </row>
    <row r="63" spans="1:6" ht="63" customHeight="1">
      <c r="A63" s="51" t="s">
        <v>479</v>
      </c>
      <c r="B63" s="52">
        <v>10</v>
      </c>
      <c r="C63" s="56" t="s">
        <v>480</v>
      </c>
      <c r="D63" s="53">
        <v>0</v>
      </c>
      <c r="E63" s="53">
        <v>3900</v>
      </c>
      <c r="F63" s="40">
        <f>D63-E63</f>
        <v>-3900</v>
      </c>
    </row>
    <row r="64" spans="1:6" ht="55.5" customHeight="1">
      <c r="A64" s="149" t="s">
        <v>339</v>
      </c>
      <c r="B64" s="193">
        <v>10</v>
      </c>
      <c r="C64" s="194" t="s">
        <v>340</v>
      </c>
      <c r="D64" s="195">
        <f>D65</f>
        <v>63000</v>
      </c>
      <c r="E64" s="195">
        <f>E65</f>
        <v>67272.87</v>
      </c>
      <c r="F64" s="5">
        <f t="shared" si="2"/>
        <v>-4272.869999999995</v>
      </c>
    </row>
    <row r="65" spans="1:6" ht="27.75" customHeight="1">
      <c r="A65" s="51" t="s">
        <v>341</v>
      </c>
      <c r="B65" s="52">
        <v>10</v>
      </c>
      <c r="C65" s="56" t="s">
        <v>342</v>
      </c>
      <c r="D65" s="53">
        <f>D66</f>
        <v>63000</v>
      </c>
      <c r="E65" s="53">
        <f>E66</f>
        <v>67272.87</v>
      </c>
      <c r="F65" s="40">
        <f t="shared" si="2"/>
        <v>-4272.869999999995</v>
      </c>
    </row>
    <row r="66" spans="1:6" ht="34.5" customHeight="1">
      <c r="A66" s="51" t="s">
        <v>341</v>
      </c>
      <c r="B66" s="52">
        <v>10</v>
      </c>
      <c r="C66" s="56" t="s">
        <v>343</v>
      </c>
      <c r="D66" s="53">
        <v>63000</v>
      </c>
      <c r="E66" s="53">
        <v>67272.87</v>
      </c>
      <c r="F66" s="40">
        <f t="shared" si="2"/>
        <v>-4272.869999999995</v>
      </c>
    </row>
    <row r="67" spans="1:6" ht="37.5" customHeight="1">
      <c r="A67" s="76" t="s">
        <v>242</v>
      </c>
      <c r="B67" s="77">
        <v>10</v>
      </c>
      <c r="C67" s="78" t="s">
        <v>10</v>
      </c>
      <c r="D67" s="68">
        <f aca="true" t="shared" si="3" ref="D67:E69">D68</f>
        <v>1616200</v>
      </c>
      <c r="E67" s="68">
        <f t="shared" si="3"/>
        <v>1616304.8</v>
      </c>
      <c r="F67" s="65">
        <f t="shared" si="2"/>
        <v>-104.80000000004657</v>
      </c>
    </row>
    <row r="68" spans="1:6" ht="71.25" customHeight="1">
      <c r="A68" s="51" t="s">
        <v>243</v>
      </c>
      <c r="B68" s="52">
        <v>10</v>
      </c>
      <c r="C68" s="136" t="s">
        <v>9</v>
      </c>
      <c r="D68" s="53">
        <f t="shared" si="3"/>
        <v>1616200</v>
      </c>
      <c r="E68" s="53">
        <f t="shared" si="3"/>
        <v>1616304.8</v>
      </c>
      <c r="F68" s="40">
        <f>F69</f>
        <v>-104.80000000004657</v>
      </c>
    </row>
    <row r="69" spans="1:6" ht="21.75" customHeight="1">
      <c r="A69" s="51" t="s">
        <v>297</v>
      </c>
      <c r="B69" s="52">
        <v>10</v>
      </c>
      <c r="C69" s="136" t="s">
        <v>140</v>
      </c>
      <c r="D69" s="53">
        <f t="shared" si="3"/>
        <v>1616200</v>
      </c>
      <c r="E69" s="53">
        <f t="shared" si="3"/>
        <v>1616304.8</v>
      </c>
      <c r="F69" s="40">
        <f>F70</f>
        <v>-104.80000000004657</v>
      </c>
    </row>
    <row r="70" spans="1:6" ht="45.75" customHeight="1">
      <c r="A70" s="51" t="s">
        <v>297</v>
      </c>
      <c r="B70" s="52">
        <v>10</v>
      </c>
      <c r="C70" s="136" t="s">
        <v>141</v>
      </c>
      <c r="D70" s="53">
        <v>1616200</v>
      </c>
      <c r="E70" s="53">
        <v>1616304.8</v>
      </c>
      <c r="F70" s="40">
        <f>D70-E70</f>
        <v>-104.80000000004657</v>
      </c>
    </row>
    <row r="71" spans="1:6" ht="31.5" customHeight="1">
      <c r="A71" s="76" t="s">
        <v>83</v>
      </c>
      <c r="B71" s="77">
        <v>10</v>
      </c>
      <c r="C71" s="78" t="s">
        <v>142</v>
      </c>
      <c r="D71" s="68">
        <f>D72</f>
        <v>6000</v>
      </c>
      <c r="E71" s="68">
        <f>E72</f>
        <v>55937.8</v>
      </c>
      <c r="F71" s="65">
        <f>D71-E71</f>
        <v>-49937.8</v>
      </c>
    </row>
    <row r="72" spans="1:6" s="19" customFormat="1" ht="38.25" customHeight="1">
      <c r="A72" s="51" t="s">
        <v>84</v>
      </c>
      <c r="B72" s="52">
        <v>10</v>
      </c>
      <c r="C72" s="56" t="s">
        <v>294</v>
      </c>
      <c r="D72" s="53">
        <f>D73+D74</f>
        <v>6000</v>
      </c>
      <c r="E72" s="53">
        <f>E73+E74</f>
        <v>55937.8</v>
      </c>
      <c r="F72" s="40">
        <f>D72-E72</f>
        <v>-49937.8</v>
      </c>
    </row>
    <row r="73" spans="1:6" ht="56.25" customHeight="1">
      <c r="A73" s="51" t="s">
        <v>85</v>
      </c>
      <c r="B73" s="52">
        <v>10</v>
      </c>
      <c r="C73" s="56" t="s">
        <v>295</v>
      </c>
      <c r="D73" s="53">
        <v>6000</v>
      </c>
      <c r="E73" s="53">
        <v>14437.8</v>
      </c>
      <c r="F73" s="40">
        <f>D73-E73</f>
        <v>-8437.8</v>
      </c>
    </row>
    <row r="74" spans="1:6" ht="53.25" customHeight="1">
      <c r="A74" s="51" t="s">
        <v>85</v>
      </c>
      <c r="B74" s="52">
        <v>10</v>
      </c>
      <c r="C74" s="56" t="s">
        <v>476</v>
      </c>
      <c r="D74" s="53">
        <v>0</v>
      </c>
      <c r="E74" s="53">
        <v>41500</v>
      </c>
      <c r="F74" s="40">
        <f>D74-E74</f>
        <v>-41500</v>
      </c>
    </row>
    <row r="75" spans="1:6" ht="30" customHeight="1">
      <c r="A75" s="76" t="s">
        <v>244</v>
      </c>
      <c r="B75" s="77">
        <v>10</v>
      </c>
      <c r="C75" s="78" t="s">
        <v>273</v>
      </c>
      <c r="D75" s="68">
        <f>D76</f>
        <v>3604900</v>
      </c>
      <c r="E75" s="68">
        <f>E76+E89</f>
        <v>3240715.49</v>
      </c>
      <c r="F75" s="65">
        <f aca="true" t="shared" si="4" ref="F75:F87">D75-E75</f>
        <v>364184.5099999998</v>
      </c>
    </row>
    <row r="76" spans="1:6" ht="50.25" customHeight="1">
      <c r="A76" s="51" t="s">
        <v>245</v>
      </c>
      <c r="B76" s="52">
        <v>10</v>
      </c>
      <c r="C76" s="56" t="s">
        <v>272</v>
      </c>
      <c r="D76" s="53">
        <f>D80+D85+D77+D88</f>
        <v>3604900</v>
      </c>
      <c r="E76" s="53">
        <f>E80+E85+E77</f>
        <v>3303700</v>
      </c>
      <c r="F76" s="53">
        <f>F80+F85+F77</f>
        <v>364200</v>
      </c>
    </row>
    <row r="77" spans="1:6" ht="21" customHeight="1">
      <c r="A77" s="51" t="s">
        <v>73</v>
      </c>
      <c r="B77" s="52">
        <v>10</v>
      </c>
      <c r="C77" s="56" t="s">
        <v>72</v>
      </c>
      <c r="D77" s="53">
        <f>D78</f>
        <v>3155800</v>
      </c>
      <c r="E77" s="53">
        <f>E78</f>
        <v>2879500</v>
      </c>
      <c r="F77" s="40">
        <f t="shared" si="4"/>
        <v>276300</v>
      </c>
    </row>
    <row r="78" spans="1:6" ht="33.75" customHeight="1">
      <c r="A78" s="51" t="s">
        <v>75</v>
      </c>
      <c r="B78" s="52">
        <v>10</v>
      </c>
      <c r="C78" s="56" t="s">
        <v>74</v>
      </c>
      <c r="D78" s="53">
        <f>D79</f>
        <v>3155800</v>
      </c>
      <c r="E78" s="53">
        <f>E79</f>
        <v>2879500</v>
      </c>
      <c r="F78" s="40">
        <f t="shared" si="4"/>
        <v>276300</v>
      </c>
    </row>
    <row r="79" spans="1:6" ht="30.75" customHeight="1">
      <c r="A79" s="51" t="s">
        <v>146</v>
      </c>
      <c r="B79" s="52">
        <v>10</v>
      </c>
      <c r="C79" s="56" t="s">
        <v>76</v>
      </c>
      <c r="D79" s="53">
        <v>3155800</v>
      </c>
      <c r="E79" s="53">
        <v>2879500</v>
      </c>
      <c r="F79" s="40">
        <f t="shared" si="4"/>
        <v>276300</v>
      </c>
    </row>
    <row r="80" spans="1:6" ht="22.5" customHeight="1">
      <c r="A80" s="51" t="s">
        <v>211</v>
      </c>
      <c r="B80" s="52">
        <v>10</v>
      </c>
      <c r="C80" s="56" t="s">
        <v>274</v>
      </c>
      <c r="D80" s="53">
        <f>D81+D83</f>
        <v>175000</v>
      </c>
      <c r="E80" s="53">
        <f>E81+E83</f>
        <v>148800</v>
      </c>
      <c r="F80" s="40">
        <f t="shared" si="4"/>
        <v>26200</v>
      </c>
    </row>
    <row r="81" spans="1:6" ht="32.25" customHeight="1">
      <c r="A81" s="51" t="s">
        <v>246</v>
      </c>
      <c r="B81" s="52">
        <v>10</v>
      </c>
      <c r="C81" s="56" t="s">
        <v>275</v>
      </c>
      <c r="D81" s="53">
        <f>D82</f>
        <v>174800</v>
      </c>
      <c r="E81" s="53">
        <f>E82</f>
        <v>148600</v>
      </c>
      <c r="F81" s="40">
        <f t="shared" si="4"/>
        <v>26200</v>
      </c>
    </row>
    <row r="82" spans="1:6" ht="51" customHeight="1">
      <c r="A82" s="51" t="s">
        <v>147</v>
      </c>
      <c r="B82" s="52">
        <v>10</v>
      </c>
      <c r="C82" s="56" t="s">
        <v>276</v>
      </c>
      <c r="D82" s="53">
        <v>174800</v>
      </c>
      <c r="E82" s="53">
        <v>148600</v>
      </c>
      <c r="F82" s="40">
        <f t="shared" si="4"/>
        <v>26200</v>
      </c>
    </row>
    <row r="83" spans="1:6" ht="37.5" customHeight="1">
      <c r="A83" s="51" t="s">
        <v>214</v>
      </c>
      <c r="B83" s="52">
        <v>10</v>
      </c>
      <c r="C83" s="56" t="s">
        <v>277</v>
      </c>
      <c r="D83" s="53">
        <v>200</v>
      </c>
      <c r="E83" s="53">
        <v>200</v>
      </c>
      <c r="F83" s="40">
        <f t="shared" si="4"/>
        <v>0</v>
      </c>
    </row>
    <row r="84" spans="1:6" ht="38.25" customHeight="1">
      <c r="A84" s="51" t="s">
        <v>148</v>
      </c>
      <c r="B84" s="52">
        <v>10</v>
      </c>
      <c r="C84" s="56" t="s">
        <v>278</v>
      </c>
      <c r="D84" s="53">
        <v>200</v>
      </c>
      <c r="E84" s="53">
        <v>200</v>
      </c>
      <c r="F84" s="40">
        <f t="shared" si="4"/>
        <v>0</v>
      </c>
    </row>
    <row r="85" spans="1:6" ht="18.75" customHeight="1">
      <c r="A85" s="51" t="s">
        <v>212</v>
      </c>
      <c r="B85" s="52">
        <v>10</v>
      </c>
      <c r="C85" s="56" t="s">
        <v>279</v>
      </c>
      <c r="D85" s="53">
        <f>D86</f>
        <v>337100</v>
      </c>
      <c r="E85" s="53">
        <f>E86</f>
        <v>275400</v>
      </c>
      <c r="F85" s="40">
        <f t="shared" si="4"/>
        <v>61700</v>
      </c>
    </row>
    <row r="86" spans="1:6" ht="23.25" customHeight="1">
      <c r="A86" s="51" t="s">
        <v>213</v>
      </c>
      <c r="B86" s="52">
        <v>10</v>
      </c>
      <c r="C86" s="56" t="s">
        <v>280</v>
      </c>
      <c r="D86" s="53">
        <f>D87</f>
        <v>337100</v>
      </c>
      <c r="E86" s="53">
        <f>E87</f>
        <v>275400</v>
      </c>
      <c r="F86" s="40">
        <f t="shared" si="4"/>
        <v>61700</v>
      </c>
    </row>
    <row r="87" spans="1:6" ht="36" customHeight="1">
      <c r="A87" s="51" t="s">
        <v>149</v>
      </c>
      <c r="B87" s="52">
        <v>10</v>
      </c>
      <c r="C87" s="56" t="s">
        <v>281</v>
      </c>
      <c r="D87" s="53">
        <v>337100</v>
      </c>
      <c r="E87" s="53">
        <v>275400</v>
      </c>
      <c r="F87" s="40">
        <f t="shared" si="4"/>
        <v>61700</v>
      </c>
    </row>
    <row r="88" spans="1:6" ht="46.5" customHeight="1">
      <c r="A88" s="51" t="s">
        <v>336</v>
      </c>
      <c r="B88" s="52">
        <v>10</v>
      </c>
      <c r="C88" s="56" t="s">
        <v>338</v>
      </c>
      <c r="D88" s="53">
        <f>D89</f>
        <v>-63000</v>
      </c>
      <c r="E88" s="53">
        <f>E89</f>
        <v>-62984.51</v>
      </c>
      <c r="F88" s="40">
        <f>D88-E88</f>
        <v>-15.489999999997963</v>
      </c>
    </row>
    <row r="89" spans="1:6" ht="56.25" customHeight="1">
      <c r="A89" s="145" t="s">
        <v>337</v>
      </c>
      <c r="B89" s="52">
        <v>10</v>
      </c>
      <c r="C89" s="56" t="s">
        <v>334</v>
      </c>
      <c r="D89" s="53">
        <v>-63000</v>
      </c>
      <c r="E89" s="53">
        <v>-62984.51</v>
      </c>
      <c r="F89" s="40">
        <f>D89-E89</f>
        <v>-15.489999999997963</v>
      </c>
    </row>
    <row r="90" spans="1:6" ht="12.75">
      <c r="A90" s="18" t="s">
        <v>287</v>
      </c>
      <c r="B90" s="144"/>
      <c r="C90" s="11" t="s">
        <v>288</v>
      </c>
      <c r="D90" s="12"/>
      <c r="E90" s="5"/>
      <c r="F90" s="6"/>
    </row>
    <row r="91" spans="1:6" ht="11.25" customHeight="1">
      <c r="A91" s="18" t="s">
        <v>289</v>
      </c>
      <c r="B91" s="35"/>
      <c r="C91" s="11" t="s">
        <v>288</v>
      </c>
      <c r="D91" s="12">
        <f>D16</f>
        <v>12262100</v>
      </c>
      <c r="E91" s="12">
        <f>E16</f>
        <v>10100824.61</v>
      </c>
      <c r="F91" s="12">
        <f>F16</f>
        <v>2161275.3900000006</v>
      </c>
    </row>
    <row r="95" ht="10.5" customHeight="1"/>
    <row r="96" ht="10.5" customHeight="1"/>
    <row r="97" ht="9.75" customHeight="1"/>
    <row r="98" ht="31.5" customHeight="1"/>
    <row r="99" ht="25.5" customHeight="1"/>
    <row r="100" ht="39" customHeight="1"/>
    <row r="101" ht="54" customHeight="1"/>
    <row r="102" ht="24.75" customHeight="1"/>
    <row r="103" ht="25.5" customHeight="1"/>
    <row r="104" ht="36.75" customHeight="1"/>
    <row r="105" ht="29.25" customHeight="1"/>
    <row r="106" ht="27" customHeight="1"/>
    <row r="107" ht="26.25" customHeight="1"/>
    <row r="108" ht="171" customHeight="1"/>
    <row r="109" ht="16.5" customHeight="1" hidden="1"/>
    <row r="110" ht="16.5" customHeight="1" hidden="1"/>
    <row r="111" ht="15" customHeight="1" hidden="1"/>
    <row r="112" ht="18.75" customHeight="1" hidden="1"/>
    <row r="113" ht="15" customHeight="1" hidden="1"/>
    <row r="114" ht="21" customHeight="1" hidden="1"/>
    <row r="115" ht="12" customHeight="1" hidden="1"/>
    <row r="116" ht="12.75" customHeight="1" hidden="1"/>
    <row r="117" ht="16.5" customHeight="1" hidden="1"/>
    <row r="118" ht="16.5" customHeight="1" hidden="1"/>
    <row r="119" ht="17.25" customHeight="1" hidden="1"/>
    <row r="120" ht="18" customHeight="1" hidden="1"/>
    <row r="121" ht="26.25" customHeight="1" hidden="1"/>
    <row r="122" ht="25.5" customHeight="1" hidden="1"/>
    <row r="123" ht="15" customHeight="1" hidden="1"/>
    <row r="124" ht="27.75" customHeight="1" hidden="1"/>
    <row r="125" ht="27.75" customHeight="1" hidden="1" thickBot="1"/>
    <row r="126" ht="3.75" customHeight="1"/>
    <row r="127" ht="38.25" customHeight="1"/>
    <row r="128" ht="44.25" customHeight="1"/>
    <row r="129" ht="20.25" customHeight="1"/>
    <row r="130" ht="10.5" customHeight="1"/>
    <row r="131" ht="24.75" customHeight="1"/>
    <row r="132" ht="8.25" customHeight="1"/>
    <row r="133" ht="6.75" customHeight="1"/>
    <row r="134" ht="12.75" customHeight="1"/>
    <row r="135" ht="12.75" customHeight="1"/>
    <row r="136" ht="12.75" customHeight="1"/>
    <row r="137" ht="12.75" customHeight="1"/>
    <row r="138" ht="1.5" customHeight="1"/>
    <row r="139" ht="22.5" customHeight="1" hidden="1"/>
    <row r="140" ht="1.5" customHeight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0.75" customHeight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23.25" customHeight="1" hidden="1"/>
    <row r="161" ht="9.75" customHeight="1" hidden="1"/>
    <row r="162" ht="12.75" customHeight="1" hidden="1"/>
  </sheetData>
  <sheetProtection/>
  <mergeCells count="2">
    <mergeCell ref="B7:D7"/>
    <mergeCell ref="A4:D4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7"/>
  <sheetViews>
    <sheetView showGridLines="0" workbookViewId="0" topLeftCell="A1">
      <selection activeCell="E13" sqref="E13"/>
    </sheetView>
  </sheetViews>
  <sheetFormatPr defaultColWidth="0" defaultRowHeight="12.75"/>
  <cols>
    <col min="1" max="1" width="26.125" style="154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17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2" t="s">
        <v>184</v>
      </c>
      <c r="C1" s="33"/>
      <c r="E1" s="69" t="s">
        <v>179</v>
      </c>
      <c r="F1" s="101"/>
    </row>
    <row r="2" spans="1:6" ht="12.75">
      <c r="A2" s="155"/>
      <c r="B2" s="13"/>
      <c r="C2" s="60"/>
      <c r="D2" s="70"/>
      <c r="E2" s="70"/>
      <c r="F2" s="102"/>
    </row>
    <row r="3" spans="1:6" ht="12.75">
      <c r="A3" s="156"/>
      <c r="B3" s="14" t="s">
        <v>172</v>
      </c>
      <c r="C3" s="14" t="s">
        <v>171</v>
      </c>
      <c r="D3" s="71" t="s">
        <v>192</v>
      </c>
      <c r="E3" s="72"/>
      <c r="F3" s="103" t="s">
        <v>167</v>
      </c>
    </row>
    <row r="4" spans="1:6" ht="12.75">
      <c r="A4" s="156" t="s">
        <v>170</v>
      </c>
      <c r="B4" s="14" t="s">
        <v>173</v>
      </c>
      <c r="C4" s="2" t="s">
        <v>196</v>
      </c>
      <c r="D4" s="71" t="s">
        <v>191</v>
      </c>
      <c r="E4" s="73" t="s">
        <v>183</v>
      </c>
      <c r="F4" s="104" t="s">
        <v>168</v>
      </c>
    </row>
    <row r="5" spans="1:6" ht="12.75">
      <c r="A5" s="156"/>
      <c r="B5" s="14" t="s">
        <v>174</v>
      </c>
      <c r="C5" s="14" t="s">
        <v>195</v>
      </c>
      <c r="D5" s="71" t="s">
        <v>168</v>
      </c>
      <c r="E5" s="71"/>
      <c r="F5" s="105"/>
    </row>
    <row r="6" spans="1:6" ht="13.5" thickBot="1">
      <c r="A6" s="157">
        <v>1</v>
      </c>
      <c r="B6" s="54">
        <v>2</v>
      </c>
      <c r="C6" s="54">
        <v>3</v>
      </c>
      <c r="D6" s="74" t="s">
        <v>166</v>
      </c>
      <c r="E6" s="74" t="s">
        <v>185</v>
      </c>
      <c r="F6" s="106" t="s">
        <v>186</v>
      </c>
    </row>
    <row r="7" spans="1:7" s="90" customFormat="1" ht="13.5" thickBot="1">
      <c r="A7" s="158" t="s">
        <v>290</v>
      </c>
      <c r="B7" s="91">
        <v>200</v>
      </c>
      <c r="C7" s="146" t="s">
        <v>360</v>
      </c>
      <c r="D7" s="148">
        <f>D8</f>
        <v>12875300</v>
      </c>
      <c r="E7" s="147">
        <f>E8</f>
        <v>7910145.6</v>
      </c>
      <c r="F7" s="107">
        <f>D7-E7</f>
        <v>4965154.4</v>
      </c>
      <c r="G7" s="89"/>
    </row>
    <row r="8" spans="1:7" ht="22.5">
      <c r="A8" s="159" t="s">
        <v>68</v>
      </c>
      <c r="B8" s="95"/>
      <c r="C8" s="96" t="s">
        <v>361</v>
      </c>
      <c r="D8" s="97">
        <f>D9+D64+D71+D82+D98+D118+D124+D129+D142+D148</f>
        <v>12875300</v>
      </c>
      <c r="E8" s="97">
        <f>E9+E64+E71+E82+E98+E118+E124+E129+E142+E148</f>
        <v>7910145.6</v>
      </c>
      <c r="F8" s="97">
        <f>F9+F64+F71+F82+F98+F118+F124+F129+F142+F148</f>
        <v>4965154.4</v>
      </c>
      <c r="G8" s="17"/>
    </row>
    <row r="9" spans="1:6" ht="22.5">
      <c r="A9" s="160" t="s">
        <v>48</v>
      </c>
      <c r="B9" s="92">
        <v>200</v>
      </c>
      <c r="C9" s="93" t="s">
        <v>362</v>
      </c>
      <c r="D9" s="94">
        <f>D10+D17+D38+D35</f>
        <v>5591100</v>
      </c>
      <c r="E9" s="94">
        <f>E10+E17+E38+E35</f>
        <v>4272721.109999999</v>
      </c>
      <c r="F9" s="94">
        <f>F10+F17+F38+F35</f>
        <v>1318378.8900000006</v>
      </c>
    </row>
    <row r="10" spans="1:6" ht="45">
      <c r="A10" s="171" t="s">
        <v>291</v>
      </c>
      <c r="B10" s="52">
        <v>200</v>
      </c>
      <c r="C10" s="56" t="s">
        <v>363</v>
      </c>
      <c r="D10" s="53">
        <f aca="true" t="shared" si="0" ref="D10:F11">D11</f>
        <v>798600</v>
      </c>
      <c r="E10" s="53">
        <f t="shared" si="0"/>
        <v>524350.82</v>
      </c>
      <c r="F10" s="108">
        <f t="shared" si="0"/>
        <v>274249.18000000005</v>
      </c>
    </row>
    <row r="11" spans="1:6" ht="22.5">
      <c r="A11" s="152" t="s">
        <v>364</v>
      </c>
      <c r="B11" s="52">
        <v>200</v>
      </c>
      <c r="C11" s="56" t="s">
        <v>359</v>
      </c>
      <c r="D11" s="53">
        <f t="shared" si="0"/>
        <v>798600</v>
      </c>
      <c r="E11" s="53">
        <f t="shared" si="0"/>
        <v>524350.82</v>
      </c>
      <c r="F11" s="108">
        <f t="shared" si="0"/>
        <v>274249.18000000005</v>
      </c>
    </row>
    <row r="12" spans="1:7" ht="22.5">
      <c r="A12" s="152" t="s">
        <v>365</v>
      </c>
      <c r="B12" s="52">
        <v>200</v>
      </c>
      <c r="C12" s="38" t="s">
        <v>366</v>
      </c>
      <c r="D12" s="57">
        <f>D13</f>
        <v>798600</v>
      </c>
      <c r="E12" s="57">
        <f>E13</f>
        <v>524350.82</v>
      </c>
      <c r="F12" s="109">
        <f>D12-E12</f>
        <v>274249.18000000005</v>
      </c>
      <c r="G12" s="17"/>
    </row>
    <row r="13" spans="1:7" ht="112.5">
      <c r="A13" s="152" t="s">
        <v>461</v>
      </c>
      <c r="B13" s="52">
        <v>200</v>
      </c>
      <c r="C13" s="38" t="s">
        <v>367</v>
      </c>
      <c r="D13" s="59">
        <f>D14+D15+D16</f>
        <v>798600</v>
      </c>
      <c r="E13" s="59">
        <f>E14+E15+E16</f>
        <v>524350.82</v>
      </c>
      <c r="F13" s="110">
        <f>F14</f>
        <v>75871.4</v>
      </c>
      <c r="G13" s="17"/>
    </row>
    <row r="14" spans="1:6" s="137" customFormat="1" ht="26.25" customHeight="1">
      <c r="A14" s="161" t="s">
        <v>368</v>
      </c>
      <c r="B14" s="77">
        <v>200</v>
      </c>
      <c r="C14" s="64" t="s">
        <v>369</v>
      </c>
      <c r="D14" s="65">
        <v>580100</v>
      </c>
      <c r="E14" s="65">
        <v>381722.22</v>
      </c>
      <c r="F14" s="111">
        <f>F15+F16</f>
        <v>75871.4</v>
      </c>
    </row>
    <row r="15" spans="1:6" s="185" customFormat="1" ht="22.5">
      <c r="A15" s="179" t="s">
        <v>357</v>
      </c>
      <c r="B15" s="77">
        <v>200</v>
      </c>
      <c r="C15" s="64" t="s">
        <v>370</v>
      </c>
      <c r="D15" s="65">
        <v>56500</v>
      </c>
      <c r="E15" s="65">
        <v>27136.8</v>
      </c>
      <c r="F15" s="111">
        <f>D15-E15</f>
        <v>29363.2</v>
      </c>
    </row>
    <row r="16" spans="1:7" s="185" customFormat="1" ht="67.5">
      <c r="A16" s="179" t="s">
        <v>358</v>
      </c>
      <c r="B16" s="77">
        <v>200</v>
      </c>
      <c r="C16" s="64" t="s">
        <v>371</v>
      </c>
      <c r="D16" s="65">
        <v>162000</v>
      </c>
      <c r="E16" s="65">
        <v>115491.8</v>
      </c>
      <c r="F16" s="111">
        <f>D16-E16</f>
        <v>46508.2</v>
      </c>
      <c r="G16" s="186"/>
    </row>
    <row r="17" spans="1:7" ht="67.5">
      <c r="A17" s="162" t="s">
        <v>56</v>
      </c>
      <c r="B17" s="52">
        <v>200</v>
      </c>
      <c r="C17" s="38" t="s">
        <v>19</v>
      </c>
      <c r="D17" s="40">
        <f>D18+D31</f>
        <v>3653700</v>
      </c>
      <c r="E17" s="40">
        <f>E18+E31</f>
        <v>2922771.2899999996</v>
      </c>
      <c r="F17" s="112">
        <f>D17-E17</f>
        <v>730928.7100000004</v>
      </c>
      <c r="G17" s="17"/>
    </row>
    <row r="18" spans="1:7" ht="33.75">
      <c r="A18" s="152" t="s">
        <v>355</v>
      </c>
      <c r="B18" s="52">
        <v>200</v>
      </c>
      <c r="C18" s="38" t="s">
        <v>372</v>
      </c>
      <c r="D18" s="40">
        <f>D20+D25+D27</f>
        <v>3653500</v>
      </c>
      <c r="E18" s="40">
        <f>E20+E25+E27</f>
        <v>2922571.2899999996</v>
      </c>
      <c r="F18" s="40">
        <f>F20+F25+F27</f>
        <v>730928.7100000001</v>
      </c>
      <c r="G18" s="17"/>
    </row>
    <row r="19" spans="1:7" ht="22.5">
      <c r="A19" s="152" t="s">
        <v>68</v>
      </c>
      <c r="B19" s="52">
        <v>200</v>
      </c>
      <c r="C19" s="38" t="s">
        <v>373</v>
      </c>
      <c r="D19" s="40">
        <f>D20+D25+D27</f>
        <v>3653500</v>
      </c>
      <c r="E19" s="40">
        <f>E20+E25+E27</f>
        <v>2922571.2899999996</v>
      </c>
      <c r="F19" s="40"/>
      <c r="G19" s="17"/>
    </row>
    <row r="20" spans="1:6" ht="101.25">
      <c r="A20" s="152" t="s">
        <v>356</v>
      </c>
      <c r="B20" s="52">
        <v>200</v>
      </c>
      <c r="C20" s="38" t="s">
        <v>374</v>
      </c>
      <c r="D20" s="40">
        <f>D21+D22+D23</f>
        <v>2632200</v>
      </c>
      <c r="E20" s="40">
        <f>E21+E22+E23</f>
        <v>2065723.93</v>
      </c>
      <c r="F20" s="40">
        <f>F21+F22+F23</f>
        <v>566476.0700000001</v>
      </c>
    </row>
    <row r="21" spans="1:6" s="137" customFormat="1" ht="33.75">
      <c r="A21" s="161" t="s">
        <v>368</v>
      </c>
      <c r="B21" s="77">
        <v>200</v>
      </c>
      <c r="C21" s="64" t="s">
        <v>375</v>
      </c>
      <c r="D21" s="65">
        <v>1900800</v>
      </c>
      <c r="E21" s="65">
        <v>1457123.45</v>
      </c>
      <c r="F21" s="111">
        <f>D21-E21</f>
        <v>443676.55000000005</v>
      </c>
    </row>
    <row r="22" spans="1:6" s="137" customFormat="1" ht="24.75" customHeight="1">
      <c r="A22" s="180" t="s">
        <v>376</v>
      </c>
      <c r="B22" s="77">
        <v>200</v>
      </c>
      <c r="C22" s="64" t="s">
        <v>377</v>
      </c>
      <c r="D22" s="65">
        <v>226400</v>
      </c>
      <c r="E22" s="65">
        <v>176835.21</v>
      </c>
      <c r="F22" s="111">
        <f>D22-E22</f>
        <v>49564.79000000001</v>
      </c>
    </row>
    <row r="23" spans="1:6" s="137" customFormat="1" ht="67.5">
      <c r="A23" s="161" t="s">
        <v>298</v>
      </c>
      <c r="B23" s="77">
        <v>200</v>
      </c>
      <c r="C23" s="64" t="s">
        <v>378</v>
      </c>
      <c r="D23" s="65">
        <v>505000</v>
      </c>
      <c r="E23" s="65">
        <v>431765.27</v>
      </c>
      <c r="F23" s="111">
        <f>D23-E23</f>
        <v>73234.72999999998</v>
      </c>
    </row>
    <row r="24" spans="1:6" ht="112.5">
      <c r="A24" s="174" t="s">
        <v>462</v>
      </c>
      <c r="B24" s="175">
        <v>200</v>
      </c>
      <c r="C24" s="38" t="s">
        <v>379</v>
      </c>
      <c r="D24" s="40">
        <f>D25</f>
        <v>945000</v>
      </c>
      <c r="E24" s="40">
        <f>E25</f>
        <v>785284.83</v>
      </c>
      <c r="F24" s="112">
        <f>D24-E24</f>
        <v>159715.17000000004</v>
      </c>
    </row>
    <row r="25" spans="1:6" ht="33.75">
      <c r="A25" s="173" t="s">
        <v>380</v>
      </c>
      <c r="B25" s="52">
        <v>200</v>
      </c>
      <c r="C25" s="38" t="s">
        <v>381</v>
      </c>
      <c r="D25" s="40">
        <f>D26</f>
        <v>945000</v>
      </c>
      <c r="E25" s="40">
        <f>E26</f>
        <v>785284.83</v>
      </c>
      <c r="F25" s="112">
        <f>F26</f>
        <v>159715.17000000004</v>
      </c>
    </row>
    <row r="26" spans="1:6" ht="45">
      <c r="A26" s="172" t="s">
        <v>382</v>
      </c>
      <c r="B26" s="52">
        <v>200</v>
      </c>
      <c r="C26" s="38" t="s">
        <v>383</v>
      </c>
      <c r="D26" s="40">
        <v>945000</v>
      </c>
      <c r="E26" s="40">
        <v>785284.83</v>
      </c>
      <c r="F26" s="112">
        <f>D26-E26</f>
        <v>159715.17000000004</v>
      </c>
    </row>
    <row r="27" spans="1:6" ht="56.25">
      <c r="A27" s="152" t="s">
        <v>463</v>
      </c>
      <c r="B27" s="52">
        <v>200</v>
      </c>
      <c r="C27" s="38" t="s">
        <v>384</v>
      </c>
      <c r="D27" s="40">
        <f>D28+D29+D30</f>
        <v>76300</v>
      </c>
      <c r="E27" s="40">
        <f>E28+E29+E30</f>
        <v>71562.53</v>
      </c>
      <c r="F27" s="112">
        <f>F28+F29+F30</f>
        <v>4737.47</v>
      </c>
    </row>
    <row r="28" spans="1:6" s="137" customFormat="1" ht="22.5">
      <c r="A28" s="161" t="s">
        <v>299</v>
      </c>
      <c r="B28" s="77">
        <v>200</v>
      </c>
      <c r="C28" s="64" t="s">
        <v>473</v>
      </c>
      <c r="D28" s="65">
        <v>66200</v>
      </c>
      <c r="E28" s="65">
        <v>61508</v>
      </c>
      <c r="F28" s="111">
        <f>D28-E28</f>
        <v>4692</v>
      </c>
    </row>
    <row r="29" spans="1:6" s="67" customFormat="1" ht="22.5">
      <c r="A29" s="161" t="s">
        <v>300</v>
      </c>
      <c r="B29" s="77">
        <v>200</v>
      </c>
      <c r="C29" s="64" t="s">
        <v>474</v>
      </c>
      <c r="D29" s="65">
        <v>9320</v>
      </c>
      <c r="E29" s="65">
        <v>9320</v>
      </c>
      <c r="F29" s="111">
        <f>D29-E29</f>
        <v>0</v>
      </c>
    </row>
    <row r="30" spans="1:6" s="67" customFormat="1" ht="12.75">
      <c r="A30" s="161" t="s">
        <v>18</v>
      </c>
      <c r="B30" s="77">
        <v>200</v>
      </c>
      <c r="C30" s="64" t="s">
        <v>475</v>
      </c>
      <c r="D30" s="65">
        <v>780</v>
      </c>
      <c r="E30" s="65">
        <v>734.53</v>
      </c>
      <c r="F30" s="111">
        <f>D30-E30</f>
        <v>45.47000000000003</v>
      </c>
    </row>
    <row r="31" spans="1:6" s="67" customFormat="1" ht="33.75">
      <c r="A31" s="152" t="s">
        <v>464</v>
      </c>
      <c r="B31" s="52">
        <v>200</v>
      </c>
      <c r="C31" s="66" t="s">
        <v>385</v>
      </c>
      <c r="D31" s="59">
        <f aca="true" t="shared" si="1" ref="D31:F32">D32</f>
        <v>200</v>
      </c>
      <c r="E31" s="59">
        <f t="shared" si="1"/>
        <v>200</v>
      </c>
      <c r="F31" s="110">
        <f t="shared" si="1"/>
        <v>200</v>
      </c>
    </row>
    <row r="32" spans="1:6" s="67" customFormat="1" ht="12.75">
      <c r="A32" s="152" t="s">
        <v>386</v>
      </c>
      <c r="B32" s="52">
        <v>200</v>
      </c>
      <c r="C32" s="66" t="s">
        <v>387</v>
      </c>
      <c r="D32" s="59">
        <f t="shared" si="1"/>
        <v>200</v>
      </c>
      <c r="E32" s="59">
        <f t="shared" si="1"/>
        <v>200</v>
      </c>
      <c r="F32" s="110">
        <f t="shared" si="1"/>
        <v>200</v>
      </c>
    </row>
    <row r="33" spans="1:6" s="67" customFormat="1" ht="101.25">
      <c r="A33" s="163" t="s">
        <v>296</v>
      </c>
      <c r="B33" s="52">
        <v>200</v>
      </c>
      <c r="C33" s="66" t="s">
        <v>301</v>
      </c>
      <c r="D33" s="59">
        <f>D34</f>
        <v>200</v>
      </c>
      <c r="E33" s="59">
        <f>E34</f>
        <v>200</v>
      </c>
      <c r="F33" s="110">
        <f>F34</f>
        <v>200</v>
      </c>
    </row>
    <row r="34" spans="1:6" s="137" customFormat="1" ht="33.75">
      <c r="A34" s="161" t="s">
        <v>54</v>
      </c>
      <c r="B34" s="77">
        <v>200</v>
      </c>
      <c r="C34" s="64" t="s">
        <v>302</v>
      </c>
      <c r="D34" s="65">
        <v>200</v>
      </c>
      <c r="E34" s="65">
        <v>200</v>
      </c>
      <c r="F34" s="111">
        <v>200</v>
      </c>
    </row>
    <row r="35" spans="1:6" s="182" customFormat="1" ht="22.5">
      <c r="A35" s="164" t="s">
        <v>303</v>
      </c>
      <c r="B35" s="181">
        <v>200</v>
      </c>
      <c r="C35" s="98" t="s">
        <v>20</v>
      </c>
      <c r="D35" s="100">
        <f>D37</f>
        <v>637500</v>
      </c>
      <c r="E35" s="100">
        <f>E37</f>
        <v>637446</v>
      </c>
      <c r="F35" s="114">
        <f>F37</f>
        <v>54</v>
      </c>
    </row>
    <row r="36" spans="1:6" s="67" customFormat="1" ht="12.75">
      <c r="A36" s="172" t="s">
        <v>386</v>
      </c>
      <c r="B36" s="52">
        <v>200</v>
      </c>
      <c r="C36" s="38" t="s">
        <v>388</v>
      </c>
      <c r="D36" s="57">
        <f>D37</f>
        <v>637500</v>
      </c>
      <c r="E36" s="57">
        <f>E37</f>
        <v>637446</v>
      </c>
      <c r="F36" s="112">
        <f>F37</f>
        <v>54</v>
      </c>
    </row>
    <row r="37" spans="1:6" s="137" customFormat="1" ht="56.25">
      <c r="A37" s="161" t="s">
        <v>304</v>
      </c>
      <c r="B37" s="77">
        <v>200</v>
      </c>
      <c r="C37" s="64" t="s">
        <v>21</v>
      </c>
      <c r="D37" s="68">
        <v>637500</v>
      </c>
      <c r="E37" s="68">
        <v>637446</v>
      </c>
      <c r="F37" s="111">
        <f>D37-E37</f>
        <v>54</v>
      </c>
    </row>
    <row r="38" spans="1:6" s="184" customFormat="1" ht="22.5">
      <c r="A38" s="183" t="s">
        <v>57</v>
      </c>
      <c r="B38" s="181">
        <v>200</v>
      </c>
      <c r="C38" s="98" t="s">
        <v>330</v>
      </c>
      <c r="D38" s="99">
        <f>D39+D49+D53</f>
        <v>501300</v>
      </c>
      <c r="E38" s="99">
        <f>E39+E49+E53</f>
        <v>188153</v>
      </c>
      <c r="F38" s="99">
        <f>F39+F49+F53</f>
        <v>313147</v>
      </c>
    </row>
    <row r="39" spans="1:6" s="19" customFormat="1" ht="56.25">
      <c r="A39" s="152" t="s">
        <v>465</v>
      </c>
      <c r="B39" s="175">
        <v>200</v>
      </c>
      <c r="C39" s="38" t="s">
        <v>389</v>
      </c>
      <c r="D39" s="40">
        <f>D40+D43+D47</f>
        <v>800</v>
      </c>
      <c r="E39" s="40">
        <f>E40+E43+E47</f>
        <v>710</v>
      </c>
      <c r="F39" s="40">
        <f>F40+F43+F47</f>
        <v>90</v>
      </c>
    </row>
    <row r="40" spans="1:6" s="19" customFormat="1" ht="33.75">
      <c r="A40" s="152" t="s">
        <v>390</v>
      </c>
      <c r="B40" s="175">
        <v>200</v>
      </c>
      <c r="C40" s="38" t="s">
        <v>391</v>
      </c>
      <c r="D40" s="40">
        <f>D41</f>
        <v>400</v>
      </c>
      <c r="E40" s="40">
        <f>E41</f>
        <v>310</v>
      </c>
      <c r="F40" s="40">
        <f>F41</f>
        <v>90</v>
      </c>
    </row>
    <row r="41" spans="1:6" s="67" customFormat="1" ht="191.25">
      <c r="A41" s="162" t="s">
        <v>144</v>
      </c>
      <c r="B41" s="52">
        <v>200</v>
      </c>
      <c r="C41" s="66" t="s">
        <v>22</v>
      </c>
      <c r="D41" s="59">
        <f>D42</f>
        <v>400</v>
      </c>
      <c r="E41" s="40">
        <f>E42</f>
        <v>310</v>
      </c>
      <c r="F41" s="112">
        <f>D41-E41</f>
        <v>90</v>
      </c>
    </row>
    <row r="42" spans="1:6" s="67" customFormat="1" ht="33.75">
      <c r="A42" s="161" t="s">
        <v>54</v>
      </c>
      <c r="B42" s="77">
        <v>200</v>
      </c>
      <c r="C42" s="64" t="s">
        <v>23</v>
      </c>
      <c r="D42" s="65">
        <v>400</v>
      </c>
      <c r="E42" s="65">
        <v>310</v>
      </c>
      <c r="F42" s="111">
        <f>D42-E42</f>
        <v>90</v>
      </c>
    </row>
    <row r="43" spans="1:6" ht="45">
      <c r="A43" s="174" t="s">
        <v>392</v>
      </c>
      <c r="B43" s="175">
        <v>200</v>
      </c>
      <c r="C43" s="38" t="s">
        <v>393</v>
      </c>
      <c r="D43" s="40">
        <f aca="true" t="shared" si="2" ref="D43:F44">D44</f>
        <v>200</v>
      </c>
      <c r="E43" s="40">
        <f t="shared" si="2"/>
        <v>200</v>
      </c>
      <c r="F43" s="112">
        <f t="shared" si="2"/>
        <v>0</v>
      </c>
    </row>
    <row r="44" spans="1:6" s="67" customFormat="1" ht="180">
      <c r="A44" s="162" t="s">
        <v>145</v>
      </c>
      <c r="B44" s="52">
        <v>200</v>
      </c>
      <c r="C44" s="66" t="s">
        <v>395</v>
      </c>
      <c r="D44" s="59">
        <f t="shared" si="2"/>
        <v>200</v>
      </c>
      <c r="E44" s="59">
        <v>200</v>
      </c>
      <c r="F44" s="110">
        <f t="shared" si="2"/>
        <v>0</v>
      </c>
    </row>
    <row r="45" spans="1:6" s="67" customFormat="1" ht="33.75">
      <c r="A45" s="161" t="s">
        <v>54</v>
      </c>
      <c r="B45" s="77">
        <v>200</v>
      </c>
      <c r="C45" s="64" t="s">
        <v>396</v>
      </c>
      <c r="D45" s="65">
        <v>200</v>
      </c>
      <c r="E45" s="65">
        <f>E48</f>
        <v>200</v>
      </c>
      <c r="F45" s="111">
        <f>D45-E45</f>
        <v>0</v>
      </c>
    </row>
    <row r="46" spans="1:6" s="67" customFormat="1" ht="22.5">
      <c r="A46" s="161" t="s">
        <v>394</v>
      </c>
      <c r="B46" s="77">
        <v>200</v>
      </c>
      <c r="C46" s="64" t="s">
        <v>397</v>
      </c>
      <c r="D46" s="65">
        <f aca="true" t="shared" si="3" ref="D46:F47">D47</f>
        <v>200</v>
      </c>
      <c r="E46" s="65">
        <f t="shared" si="3"/>
        <v>200</v>
      </c>
      <c r="F46" s="111">
        <f t="shared" si="3"/>
        <v>0</v>
      </c>
    </row>
    <row r="47" spans="1:6" s="67" customFormat="1" ht="225">
      <c r="A47" s="162" t="s">
        <v>17</v>
      </c>
      <c r="B47" s="52">
        <v>200</v>
      </c>
      <c r="C47" s="38" t="s">
        <v>24</v>
      </c>
      <c r="D47" s="40">
        <f t="shared" si="3"/>
        <v>200</v>
      </c>
      <c r="E47" s="40">
        <f t="shared" si="3"/>
        <v>200</v>
      </c>
      <c r="F47" s="112">
        <f t="shared" si="3"/>
        <v>0</v>
      </c>
    </row>
    <row r="48" spans="1:6" s="67" customFormat="1" ht="33.75">
      <c r="A48" s="161" t="s">
        <v>54</v>
      </c>
      <c r="B48" s="77">
        <v>200</v>
      </c>
      <c r="C48" s="64" t="s">
        <v>25</v>
      </c>
      <c r="D48" s="65">
        <v>200</v>
      </c>
      <c r="E48" s="65">
        <v>200</v>
      </c>
      <c r="F48" s="111">
        <f>D48-E48</f>
        <v>0</v>
      </c>
    </row>
    <row r="49" spans="1:6" ht="22.5">
      <c r="A49" s="173" t="s">
        <v>68</v>
      </c>
      <c r="B49" s="175">
        <v>200</v>
      </c>
      <c r="C49" s="38" t="s">
        <v>398</v>
      </c>
      <c r="D49" s="40">
        <f>D50</f>
        <v>45700</v>
      </c>
      <c r="E49" s="40">
        <f>E50</f>
        <v>45635.479999999996</v>
      </c>
      <c r="F49" s="112">
        <f>F50</f>
        <v>64.52000000000044</v>
      </c>
    </row>
    <row r="50" spans="1:6" s="67" customFormat="1" ht="67.5">
      <c r="A50" s="162" t="s">
        <v>143</v>
      </c>
      <c r="B50" s="52">
        <v>200</v>
      </c>
      <c r="C50" s="38" t="s">
        <v>399</v>
      </c>
      <c r="D50" s="40">
        <f>D51+D52</f>
        <v>45700</v>
      </c>
      <c r="E50" s="40">
        <f>E51+E52</f>
        <v>45635.479999999996</v>
      </c>
      <c r="F50" s="40">
        <f>F51+F52</f>
        <v>64.52000000000044</v>
      </c>
    </row>
    <row r="51" spans="1:6" s="67" customFormat="1" ht="22.5">
      <c r="A51" s="161" t="s">
        <v>300</v>
      </c>
      <c r="B51" s="77">
        <v>200</v>
      </c>
      <c r="C51" s="64" t="s">
        <v>400</v>
      </c>
      <c r="D51" s="65">
        <v>5700</v>
      </c>
      <c r="E51" s="65">
        <v>5635.48</v>
      </c>
      <c r="F51" s="111">
        <f>D51-E51</f>
        <v>64.52000000000044</v>
      </c>
    </row>
    <row r="52" spans="1:6" s="67" customFormat="1" ht="12.75">
      <c r="A52" s="161" t="s">
        <v>18</v>
      </c>
      <c r="B52" s="77">
        <v>200</v>
      </c>
      <c r="C52" s="64" t="s">
        <v>401</v>
      </c>
      <c r="D52" s="65">
        <v>40000</v>
      </c>
      <c r="E52" s="65">
        <v>40000</v>
      </c>
      <c r="F52" s="111">
        <f>D52-E52</f>
        <v>0</v>
      </c>
    </row>
    <row r="53" spans="1:6" ht="12.75">
      <c r="A53" s="174" t="s">
        <v>386</v>
      </c>
      <c r="B53" s="175">
        <v>200</v>
      </c>
      <c r="C53" s="38" t="s">
        <v>402</v>
      </c>
      <c r="D53" s="40">
        <f>D54+D58+D62</f>
        <v>454800</v>
      </c>
      <c r="E53" s="40">
        <f>E54+E58+E62</f>
        <v>141807.52</v>
      </c>
      <c r="F53" s="40">
        <f>F54+F58+F62</f>
        <v>312992.48</v>
      </c>
    </row>
    <row r="54" spans="1:6" s="67" customFormat="1" ht="101.25">
      <c r="A54" s="176" t="s">
        <v>403</v>
      </c>
      <c r="B54" s="52">
        <v>200</v>
      </c>
      <c r="C54" s="66" t="s">
        <v>26</v>
      </c>
      <c r="D54" s="59">
        <f>D57</f>
        <v>50000</v>
      </c>
      <c r="E54" s="59">
        <f>E57</f>
        <v>48532.52</v>
      </c>
      <c r="F54" s="110">
        <f>F57</f>
        <v>1467.4800000000032</v>
      </c>
    </row>
    <row r="55" spans="1:6" s="67" customFormat="1" ht="33.75">
      <c r="A55" s="172" t="s">
        <v>404</v>
      </c>
      <c r="B55" s="177">
        <v>200</v>
      </c>
      <c r="C55" s="66" t="s">
        <v>405</v>
      </c>
      <c r="D55" s="59">
        <f aca="true" t="shared" si="4" ref="D55:F56">D56</f>
        <v>50000</v>
      </c>
      <c r="E55" s="59">
        <f>E57</f>
        <v>48532.52</v>
      </c>
      <c r="F55" s="110">
        <f t="shared" si="4"/>
        <v>1467.4800000000032</v>
      </c>
    </row>
    <row r="56" spans="1:6" s="67" customFormat="1" ht="33.75">
      <c r="A56" s="172" t="s">
        <v>406</v>
      </c>
      <c r="B56" s="177">
        <v>200</v>
      </c>
      <c r="C56" s="66" t="s">
        <v>407</v>
      </c>
      <c r="D56" s="59">
        <f t="shared" si="4"/>
        <v>50000</v>
      </c>
      <c r="E56" s="59">
        <f>E57</f>
        <v>48532.52</v>
      </c>
      <c r="F56" s="110">
        <f t="shared" si="4"/>
        <v>1467.4800000000032</v>
      </c>
    </row>
    <row r="57" spans="1:6" s="137" customFormat="1" ht="33.75">
      <c r="A57" s="161" t="s">
        <v>54</v>
      </c>
      <c r="B57" s="77">
        <v>200</v>
      </c>
      <c r="C57" s="64" t="s">
        <v>27</v>
      </c>
      <c r="D57" s="65">
        <v>50000</v>
      </c>
      <c r="E57" s="65">
        <v>48532.52</v>
      </c>
      <c r="F57" s="111">
        <f>D57-E57</f>
        <v>1467.4800000000032</v>
      </c>
    </row>
    <row r="58" spans="1:6" s="67" customFormat="1" ht="191.25">
      <c r="A58" s="162" t="s">
        <v>344</v>
      </c>
      <c r="B58" s="52">
        <v>200</v>
      </c>
      <c r="C58" s="66" t="s">
        <v>345</v>
      </c>
      <c r="D58" s="59">
        <f>D61</f>
        <v>400000</v>
      </c>
      <c r="E58" s="59">
        <f>E59</f>
        <v>88500</v>
      </c>
      <c r="F58" s="110">
        <f>F61</f>
        <v>311500</v>
      </c>
    </row>
    <row r="59" spans="1:6" s="67" customFormat="1" ht="33.75">
      <c r="A59" s="172" t="s">
        <v>404</v>
      </c>
      <c r="B59" s="177">
        <v>200</v>
      </c>
      <c r="C59" s="66" t="s">
        <v>408</v>
      </c>
      <c r="D59" s="59">
        <f aca="true" t="shared" si="5" ref="D59:F60">D60</f>
        <v>400000</v>
      </c>
      <c r="E59" s="59">
        <f t="shared" si="5"/>
        <v>88500</v>
      </c>
      <c r="F59" s="110">
        <f t="shared" si="5"/>
        <v>311500</v>
      </c>
    </row>
    <row r="60" spans="1:6" s="67" customFormat="1" ht="33.75">
      <c r="A60" s="172" t="s">
        <v>406</v>
      </c>
      <c r="B60" s="177">
        <v>200</v>
      </c>
      <c r="C60" s="66" t="s">
        <v>409</v>
      </c>
      <c r="D60" s="59">
        <f t="shared" si="5"/>
        <v>400000</v>
      </c>
      <c r="E60" s="59">
        <f t="shared" si="5"/>
        <v>88500</v>
      </c>
      <c r="F60" s="110">
        <f t="shared" si="5"/>
        <v>311500</v>
      </c>
    </row>
    <row r="61" spans="1:6" s="137" customFormat="1" ht="33.75">
      <c r="A61" s="161" t="s">
        <v>54</v>
      </c>
      <c r="B61" s="77">
        <v>200</v>
      </c>
      <c r="C61" s="64" t="s">
        <v>346</v>
      </c>
      <c r="D61" s="65">
        <v>400000</v>
      </c>
      <c r="E61" s="65">
        <v>88500</v>
      </c>
      <c r="F61" s="111">
        <f>D61-E61</f>
        <v>311500</v>
      </c>
    </row>
    <row r="62" spans="1:6" ht="78.75">
      <c r="A62" s="153" t="s">
        <v>347</v>
      </c>
      <c r="B62" s="52">
        <v>200</v>
      </c>
      <c r="C62" s="66" t="s">
        <v>348</v>
      </c>
      <c r="D62" s="150">
        <f>D63</f>
        <v>4800</v>
      </c>
      <c r="E62" s="150">
        <f>E63</f>
        <v>4775</v>
      </c>
      <c r="F62" s="151">
        <f>F63</f>
        <v>25</v>
      </c>
    </row>
    <row r="63" spans="1:6" s="137" customFormat="1" ht="33.75">
      <c r="A63" s="161" t="s">
        <v>54</v>
      </c>
      <c r="B63" s="77">
        <v>200</v>
      </c>
      <c r="C63" s="64" t="s">
        <v>349</v>
      </c>
      <c r="D63" s="187">
        <v>4800</v>
      </c>
      <c r="E63" s="187">
        <v>4775</v>
      </c>
      <c r="F63" s="188">
        <f>D63-E63</f>
        <v>25</v>
      </c>
    </row>
    <row r="64" spans="1:6" s="67" customFormat="1" ht="12.75">
      <c r="A64" s="164" t="s">
        <v>49</v>
      </c>
      <c r="B64" s="181">
        <v>200</v>
      </c>
      <c r="C64" s="98" t="s">
        <v>28</v>
      </c>
      <c r="D64" s="99">
        <f>D65</f>
        <v>174800</v>
      </c>
      <c r="E64" s="99">
        <f aca="true" t="shared" si="6" ref="E64:F66">E65</f>
        <v>128636.66</v>
      </c>
      <c r="F64" s="114">
        <f t="shared" si="6"/>
        <v>46163.340000000004</v>
      </c>
    </row>
    <row r="65" spans="1:6" ht="22.5">
      <c r="A65" s="162" t="s">
        <v>58</v>
      </c>
      <c r="B65" s="52">
        <v>200</v>
      </c>
      <c r="C65" s="66" t="s">
        <v>29</v>
      </c>
      <c r="D65" s="59">
        <f>D66</f>
        <v>174800</v>
      </c>
      <c r="E65" s="59">
        <f t="shared" si="6"/>
        <v>128636.66</v>
      </c>
      <c r="F65" s="110">
        <f t="shared" si="6"/>
        <v>46163.340000000004</v>
      </c>
    </row>
    <row r="66" spans="1:6" s="67" customFormat="1" ht="12.75">
      <c r="A66" s="162" t="s">
        <v>386</v>
      </c>
      <c r="B66" s="52">
        <v>200</v>
      </c>
      <c r="C66" s="66" t="s">
        <v>30</v>
      </c>
      <c r="D66" s="59">
        <f>D67</f>
        <v>174800</v>
      </c>
      <c r="E66" s="59">
        <f t="shared" si="6"/>
        <v>128636.66</v>
      </c>
      <c r="F66" s="110">
        <f t="shared" si="6"/>
        <v>46163.340000000004</v>
      </c>
    </row>
    <row r="67" spans="1:6" s="67" customFormat="1" ht="78.75">
      <c r="A67" s="176" t="s">
        <v>410</v>
      </c>
      <c r="B67" s="52">
        <v>200</v>
      </c>
      <c r="C67" s="66" t="s">
        <v>31</v>
      </c>
      <c r="D67" s="59">
        <f>D68</f>
        <v>174800</v>
      </c>
      <c r="E67" s="59">
        <f>E68</f>
        <v>128636.66</v>
      </c>
      <c r="F67" s="110">
        <f>F68</f>
        <v>46163.340000000004</v>
      </c>
    </row>
    <row r="68" spans="1:6" s="67" customFormat="1" ht="33.75">
      <c r="A68" s="152" t="s">
        <v>411</v>
      </c>
      <c r="B68" s="177">
        <v>200</v>
      </c>
      <c r="C68" s="66" t="s">
        <v>412</v>
      </c>
      <c r="D68" s="59">
        <f>D69+D70</f>
        <v>174800</v>
      </c>
      <c r="E68" s="59">
        <f>E69+E70</f>
        <v>128636.66</v>
      </c>
      <c r="F68" s="59">
        <f>F69+F70</f>
        <v>46163.340000000004</v>
      </c>
    </row>
    <row r="69" spans="1:6" s="67" customFormat="1" ht="33.75">
      <c r="A69" s="161" t="s">
        <v>368</v>
      </c>
      <c r="B69" s="77">
        <v>200</v>
      </c>
      <c r="C69" s="64" t="s">
        <v>32</v>
      </c>
      <c r="D69" s="65">
        <v>138000</v>
      </c>
      <c r="E69" s="65">
        <v>99495.95</v>
      </c>
      <c r="F69" s="111">
        <f>D69-E69</f>
        <v>38504.05</v>
      </c>
    </row>
    <row r="70" spans="1:6" s="67" customFormat="1" ht="67.5">
      <c r="A70" s="161" t="s">
        <v>298</v>
      </c>
      <c r="B70" s="77">
        <v>200</v>
      </c>
      <c r="C70" s="64" t="s">
        <v>33</v>
      </c>
      <c r="D70" s="65">
        <v>36800</v>
      </c>
      <c r="E70" s="65">
        <v>29140.71</v>
      </c>
      <c r="F70" s="111">
        <f>D70-E70</f>
        <v>7659.290000000001</v>
      </c>
    </row>
    <row r="71" spans="1:6" s="67" customFormat="1" ht="45">
      <c r="A71" s="164" t="s">
        <v>50</v>
      </c>
      <c r="B71" s="181">
        <v>200</v>
      </c>
      <c r="C71" s="98" t="s">
        <v>331</v>
      </c>
      <c r="D71" s="99">
        <f aca="true" t="shared" si="7" ref="D71:F72">D72</f>
        <v>37900</v>
      </c>
      <c r="E71" s="99">
        <f t="shared" si="7"/>
        <v>37711.200000000004</v>
      </c>
      <c r="F71" s="114">
        <f t="shared" si="7"/>
        <v>188.7999999999986</v>
      </c>
    </row>
    <row r="72" spans="1:6" s="67" customFormat="1" ht="45">
      <c r="A72" s="162" t="s">
        <v>59</v>
      </c>
      <c r="B72" s="52">
        <v>200</v>
      </c>
      <c r="C72" s="66" t="s">
        <v>34</v>
      </c>
      <c r="D72" s="59">
        <f t="shared" si="7"/>
        <v>37900</v>
      </c>
      <c r="E72" s="59">
        <f t="shared" si="7"/>
        <v>37711.200000000004</v>
      </c>
      <c r="F72" s="59">
        <f t="shared" si="7"/>
        <v>188.7999999999986</v>
      </c>
    </row>
    <row r="73" spans="1:6" s="67" customFormat="1" ht="78.75">
      <c r="A73" s="162" t="s">
        <v>458</v>
      </c>
      <c r="B73" s="52">
        <v>200</v>
      </c>
      <c r="C73" s="66" t="s">
        <v>459</v>
      </c>
      <c r="D73" s="59">
        <f>D74+D78</f>
        <v>37900</v>
      </c>
      <c r="E73" s="59">
        <f>E74+E78</f>
        <v>37711.200000000004</v>
      </c>
      <c r="F73" s="59">
        <f>F74+F78</f>
        <v>188.7999999999986</v>
      </c>
    </row>
    <row r="74" spans="1:6" s="67" customFormat="1" ht="22.5">
      <c r="A74" s="152" t="s">
        <v>413</v>
      </c>
      <c r="B74" s="177">
        <v>200</v>
      </c>
      <c r="C74" s="66" t="s">
        <v>414</v>
      </c>
      <c r="D74" s="59">
        <f aca="true" t="shared" si="8" ref="D74:F76">D75</f>
        <v>36500</v>
      </c>
      <c r="E74" s="59">
        <f t="shared" si="8"/>
        <v>36494.4</v>
      </c>
      <c r="F74" s="59">
        <f t="shared" si="8"/>
        <v>5.599999999998545</v>
      </c>
    </row>
    <row r="75" spans="1:6" s="67" customFormat="1" ht="112.5">
      <c r="A75" s="162" t="s">
        <v>38</v>
      </c>
      <c r="B75" s="52">
        <v>200</v>
      </c>
      <c r="C75" s="66" t="s">
        <v>35</v>
      </c>
      <c r="D75" s="59">
        <f t="shared" si="8"/>
        <v>36500</v>
      </c>
      <c r="E75" s="59">
        <f t="shared" si="8"/>
        <v>36494.4</v>
      </c>
      <c r="F75" s="110">
        <f t="shared" si="8"/>
        <v>5.599999999998545</v>
      </c>
    </row>
    <row r="76" spans="1:6" s="67" customFormat="1" ht="33.75">
      <c r="A76" s="172" t="s">
        <v>406</v>
      </c>
      <c r="B76" s="177">
        <v>200</v>
      </c>
      <c r="C76" s="66" t="s">
        <v>417</v>
      </c>
      <c r="D76" s="59">
        <f t="shared" si="8"/>
        <v>36500</v>
      </c>
      <c r="E76" s="59">
        <f t="shared" si="8"/>
        <v>36494.4</v>
      </c>
      <c r="F76" s="110">
        <f t="shared" si="8"/>
        <v>5.599999999998545</v>
      </c>
    </row>
    <row r="77" spans="1:6" s="137" customFormat="1" ht="33.75">
      <c r="A77" s="161" t="s">
        <v>54</v>
      </c>
      <c r="B77" s="77">
        <v>200</v>
      </c>
      <c r="C77" s="64" t="s">
        <v>36</v>
      </c>
      <c r="D77" s="65">
        <v>36500</v>
      </c>
      <c r="E77" s="65">
        <v>36494.4</v>
      </c>
      <c r="F77" s="111">
        <f>D77-E77</f>
        <v>5.599999999998545</v>
      </c>
    </row>
    <row r="78" spans="1:6" ht="22.5">
      <c r="A78" s="173" t="s">
        <v>415</v>
      </c>
      <c r="B78" s="177">
        <v>200</v>
      </c>
      <c r="C78" s="66" t="s">
        <v>416</v>
      </c>
      <c r="D78" s="40">
        <f aca="true" t="shared" si="9" ref="D78:F80">D79</f>
        <v>1400</v>
      </c>
      <c r="E78" s="40">
        <f t="shared" si="9"/>
        <v>1216.8</v>
      </c>
      <c r="F78" s="112">
        <f t="shared" si="9"/>
        <v>183.20000000000005</v>
      </c>
    </row>
    <row r="79" spans="1:6" ht="123.75">
      <c r="A79" s="152" t="s">
        <v>37</v>
      </c>
      <c r="B79" s="52">
        <v>200</v>
      </c>
      <c r="C79" s="66" t="s">
        <v>39</v>
      </c>
      <c r="D79" s="59">
        <f t="shared" si="9"/>
        <v>1400</v>
      </c>
      <c r="E79" s="59">
        <f t="shared" si="9"/>
        <v>1216.8</v>
      </c>
      <c r="F79" s="110">
        <f t="shared" si="9"/>
        <v>183.20000000000005</v>
      </c>
    </row>
    <row r="80" spans="1:6" ht="33.75">
      <c r="A80" s="172" t="s">
        <v>406</v>
      </c>
      <c r="B80" s="177">
        <v>200</v>
      </c>
      <c r="C80" s="66" t="s">
        <v>418</v>
      </c>
      <c r="D80" s="59">
        <f t="shared" si="9"/>
        <v>1400</v>
      </c>
      <c r="E80" s="59">
        <f t="shared" si="9"/>
        <v>1216.8</v>
      </c>
      <c r="F80" s="110">
        <f t="shared" si="9"/>
        <v>183.20000000000005</v>
      </c>
    </row>
    <row r="81" spans="1:6" s="67" customFormat="1" ht="33.75">
      <c r="A81" s="161" t="s">
        <v>54</v>
      </c>
      <c r="B81" s="77">
        <v>200</v>
      </c>
      <c r="C81" s="64" t="s">
        <v>40</v>
      </c>
      <c r="D81" s="65">
        <v>1400</v>
      </c>
      <c r="E81" s="65">
        <v>1216.8</v>
      </c>
      <c r="F81" s="111">
        <f>D81-E81</f>
        <v>183.20000000000005</v>
      </c>
    </row>
    <row r="82" spans="1:6" s="67" customFormat="1" ht="12.75">
      <c r="A82" s="164" t="s">
        <v>51</v>
      </c>
      <c r="B82" s="181">
        <v>200</v>
      </c>
      <c r="C82" s="98" t="s">
        <v>41</v>
      </c>
      <c r="D82" s="99">
        <f>D83</f>
        <v>2479800</v>
      </c>
      <c r="E82" s="99">
        <f>E83</f>
        <v>239941.93</v>
      </c>
      <c r="F82" s="99">
        <f>F83</f>
        <v>2239858.07</v>
      </c>
    </row>
    <row r="83" spans="1:6" s="67" customFormat="1" ht="22.5">
      <c r="A83" s="162" t="s">
        <v>60</v>
      </c>
      <c r="B83" s="52">
        <v>200</v>
      </c>
      <c r="C83" s="66" t="s">
        <v>292</v>
      </c>
      <c r="D83" s="59">
        <f>D84</f>
        <v>2479800</v>
      </c>
      <c r="E83" s="59">
        <f>E84</f>
        <v>239941.93</v>
      </c>
      <c r="F83" s="110">
        <f>D83-E83</f>
        <v>2239858.07</v>
      </c>
    </row>
    <row r="84" spans="1:6" s="67" customFormat="1" ht="33.75">
      <c r="A84" s="152" t="s">
        <v>466</v>
      </c>
      <c r="B84" s="177">
        <v>200</v>
      </c>
      <c r="C84" s="66" t="s">
        <v>419</v>
      </c>
      <c r="D84" s="59">
        <f>D85</f>
        <v>2479800</v>
      </c>
      <c r="E84" s="59">
        <f>E85</f>
        <v>239941.93</v>
      </c>
      <c r="F84" s="110">
        <f>F85</f>
        <v>2211858.07</v>
      </c>
    </row>
    <row r="85" spans="1:6" s="67" customFormat="1" ht="22.5">
      <c r="A85" s="152" t="s">
        <v>420</v>
      </c>
      <c r="B85" s="177">
        <v>200</v>
      </c>
      <c r="C85" s="66" t="s">
        <v>421</v>
      </c>
      <c r="D85" s="59">
        <f>D86+D89+D95+D92</f>
        <v>2479800</v>
      </c>
      <c r="E85" s="59">
        <f>E86+E89+E95+E92</f>
        <v>239941.93</v>
      </c>
      <c r="F85" s="59">
        <f>F86+F89+F95</f>
        <v>2211858.07</v>
      </c>
    </row>
    <row r="86" spans="1:6" s="67" customFormat="1" ht="101.25">
      <c r="A86" s="162" t="s">
        <v>43</v>
      </c>
      <c r="B86" s="52">
        <v>200</v>
      </c>
      <c r="C86" s="66" t="s">
        <v>354</v>
      </c>
      <c r="D86" s="59">
        <f aca="true" t="shared" si="10" ref="D86:F87">D87</f>
        <v>8800</v>
      </c>
      <c r="E86" s="59">
        <f t="shared" si="10"/>
        <v>8741.93</v>
      </c>
      <c r="F86" s="110">
        <f t="shared" si="10"/>
        <v>58.06999999999971</v>
      </c>
    </row>
    <row r="87" spans="1:6" s="67" customFormat="1" ht="33.75">
      <c r="A87" s="172" t="s">
        <v>406</v>
      </c>
      <c r="B87" s="177">
        <v>200</v>
      </c>
      <c r="C87" s="66" t="s">
        <v>422</v>
      </c>
      <c r="D87" s="59">
        <f t="shared" si="10"/>
        <v>8800</v>
      </c>
      <c r="E87" s="59">
        <f t="shared" si="10"/>
        <v>8741.93</v>
      </c>
      <c r="F87" s="110">
        <f t="shared" si="10"/>
        <v>58.06999999999971</v>
      </c>
    </row>
    <row r="88" spans="1:6" s="67" customFormat="1" ht="56.25">
      <c r="A88" s="161" t="s">
        <v>42</v>
      </c>
      <c r="B88" s="77">
        <v>200</v>
      </c>
      <c r="C88" s="64" t="s">
        <v>353</v>
      </c>
      <c r="D88" s="65">
        <v>8800</v>
      </c>
      <c r="E88" s="65">
        <v>8741.93</v>
      </c>
      <c r="F88" s="111">
        <f>D88-E88</f>
        <v>58.06999999999971</v>
      </c>
    </row>
    <row r="89" spans="1:6" s="67" customFormat="1" ht="101.25">
      <c r="A89" s="162" t="s">
        <v>44</v>
      </c>
      <c r="B89" s="52">
        <v>200</v>
      </c>
      <c r="C89" s="66" t="s">
        <v>45</v>
      </c>
      <c r="D89" s="59">
        <f aca="true" t="shared" si="11" ref="D89:F93">D90</f>
        <v>2210100</v>
      </c>
      <c r="E89" s="59">
        <f t="shared" si="11"/>
        <v>60000</v>
      </c>
      <c r="F89" s="110">
        <f t="shared" si="11"/>
        <v>2150100</v>
      </c>
    </row>
    <row r="90" spans="1:6" s="67" customFormat="1" ht="33.75">
      <c r="A90" s="172" t="s">
        <v>406</v>
      </c>
      <c r="B90" s="177">
        <v>200</v>
      </c>
      <c r="C90" s="66" t="s">
        <v>424</v>
      </c>
      <c r="D90" s="59">
        <f t="shared" si="11"/>
        <v>2210100</v>
      </c>
      <c r="E90" s="59">
        <f t="shared" si="11"/>
        <v>60000</v>
      </c>
      <c r="F90" s="110">
        <f t="shared" si="11"/>
        <v>2150100</v>
      </c>
    </row>
    <row r="91" spans="1:6" s="67" customFormat="1" ht="56.25">
      <c r="A91" s="161" t="s">
        <v>42</v>
      </c>
      <c r="B91" s="77">
        <v>200</v>
      </c>
      <c r="C91" s="64" t="s">
        <v>46</v>
      </c>
      <c r="D91" s="65">
        <v>2210100</v>
      </c>
      <c r="E91" s="65">
        <v>60000</v>
      </c>
      <c r="F91" s="111">
        <f>D91-E91</f>
        <v>2150100</v>
      </c>
    </row>
    <row r="92" spans="1:6" s="67" customFormat="1" ht="157.5">
      <c r="A92" s="162" t="s">
        <v>8</v>
      </c>
      <c r="B92" s="52">
        <v>200</v>
      </c>
      <c r="C92" s="66" t="s">
        <v>5</v>
      </c>
      <c r="D92" s="59">
        <f t="shared" si="11"/>
        <v>104700</v>
      </c>
      <c r="E92" s="59">
        <f t="shared" si="11"/>
        <v>76700</v>
      </c>
      <c r="F92" s="110">
        <f t="shared" si="11"/>
        <v>28000</v>
      </c>
    </row>
    <row r="93" spans="1:6" s="67" customFormat="1" ht="33.75">
      <c r="A93" s="172" t="s">
        <v>406</v>
      </c>
      <c r="B93" s="177">
        <v>200</v>
      </c>
      <c r="C93" s="66" t="s">
        <v>6</v>
      </c>
      <c r="D93" s="59">
        <f t="shared" si="11"/>
        <v>104700</v>
      </c>
      <c r="E93" s="59">
        <f t="shared" si="11"/>
        <v>76700</v>
      </c>
      <c r="F93" s="110">
        <f t="shared" si="11"/>
        <v>28000</v>
      </c>
    </row>
    <row r="94" spans="1:6" s="67" customFormat="1" ht="56.25">
      <c r="A94" s="161" t="s">
        <v>42</v>
      </c>
      <c r="B94" s="77">
        <v>200</v>
      </c>
      <c r="C94" s="64" t="s">
        <v>7</v>
      </c>
      <c r="D94" s="65">
        <v>104700</v>
      </c>
      <c r="E94" s="65">
        <v>76700</v>
      </c>
      <c r="F94" s="111">
        <f>D94-E94</f>
        <v>28000</v>
      </c>
    </row>
    <row r="95" spans="1:6" s="67" customFormat="1" ht="90">
      <c r="A95" s="152" t="s">
        <v>47</v>
      </c>
      <c r="B95" s="52">
        <v>200</v>
      </c>
      <c r="C95" s="66" t="s">
        <v>332</v>
      </c>
      <c r="D95" s="59">
        <f aca="true" t="shared" si="12" ref="D95:F96">D96</f>
        <v>156200</v>
      </c>
      <c r="E95" s="59">
        <f t="shared" si="12"/>
        <v>94500</v>
      </c>
      <c r="F95" s="110">
        <f t="shared" si="12"/>
        <v>61700</v>
      </c>
    </row>
    <row r="96" spans="1:6" s="67" customFormat="1" ht="33.75">
      <c r="A96" s="172" t="s">
        <v>406</v>
      </c>
      <c r="B96" s="177">
        <v>200</v>
      </c>
      <c r="C96" s="66" t="s">
        <v>423</v>
      </c>
      <c r="D96" s="59">
        <f t="shared" si="12"/>
        <v>156200</v>
      </c>
      <c r="E96" s="59">
        <f t="shared" si="12"/>
        <v>94500</v>
      </c>
      <c r="F96" s="110">
        <f t="shared" si="12"/>
        <v>61700</v>
      </c>
    </row>
    <row r="97" spans="1:6" s="67" customFormat="1" ht="33.75">
      <c r="A97" s="161" t="s">
        <v>54</v>
      </c>
      <c r="B97" s="77">
        <v>200</v>
      </c>
      <c r="C97" s="64" t="s">
        <v>333</v>
      </c>
      <c r="D97" s="65">
        <v>156200</v>
      </c>
      <c r="E97" s="65">
        <v>94500</v>
      </c>
      <c r="F97" s="111">
        <f>D97-E97</f>
        <v>61700</v>
      </c>
    </row>
    <row r="98" spans="1:6" s="67" customFormat="1" ht="22.5">
      <c r="A98" s="164" t="s">
        <v>52</v>
      </c>
      <c r="B98" s="181">
        <v>200</v>
      </c>
      <c r="C98" s="98" t="s">
        <v>305</v>
      </c>
      <c r="D98" s="100">
        <f>D99+D105</f>
        <v>926500</v>
      </c>
      <c r="E98" s="100">
        <f>E99+E105</f>
        <v>708944.91</v>
      </c>
      <c r="F98" s="100">
        <f>F99+F105</f>
        <v>217555.09</v>
      </c>
    </row>
    <row r="99" spans="1:6" ht="12.75">
      <c r="A99" s="178" t="s">
        <v>425</v>
      </c>
      <c r="B99" s="175">
        <v>200</v>
      </c>
      <c r="C99" s="38" t="s">
        <v>426</v>
      </c>
      <c r="D99" s="57">
        <f aca="true" t="shared" si="13" ref="D99:F103">D100</f>
        <v>126500</v>
      </c>
      <c r="E99" s="57">
        <f t="shared" si="13"/>
        <v>116492.65</v>
      </c>
      <c r="F99" s="57">
        <f t="shared" si="13"/>
        <v>10007.350000000006</v>
      </c>
    </row>
    <row r="100" spans="1:6" ht="45">
      <c r="A100" s="174" t="s">
        <v>427</v>
      </c>
      <c r="B100" s="175">
        <v>200</v>
      </c>
      <c r="C100" s="38" t="s">
        <v>428</v>
      </c>
      <c r="D100" s="57">
        <f t="shared" si="13"/>
        <v>126500</v>
      </c>
      <c r="E100" s="57">
        <f t="shared" si="13"/>
        <v>116492.65</v>
      </c>
      <c r="F100" s="109">
        <f t="shared" si="13"/>
        <v>10007.350000000006</v>
      </c>
    </row>
    <row r="101" spans="1:6" ht="56.25">
      <c r="A101" s="174" t="s">
        <v>467</v>
      </c>
      <c r="B101" s="175">
        <v>200</v>
      </c>
      <c r="C101" s="38" t="s">
        <v>429</v>
      </c>
      <c r="D101" s="57">
        <f t="shared" si="13"/>
        <v>126500</v>
      </c>
      <c r="E101" s="57">
        <f t="shared" si="13"/>
        <v>116492.65</v>
      </c>
      <c r="F101" s="109">
        <f t="shared" si="13"/>
        <v>10007.350000000006</v>
      </c>
    </row>
    <row r="102" spans="1:6" ht="168.75">
      <c r="A102" s="174" t="s">
        <v>468</v>
      </c>
      <c r="B102" s="175">
        <v>200</v>
      </c>
      <c r="C102" s="38" t="s">
        <v>430</v>
      </c>
      <c r="D102" s="57">
        <f t="shared" si="13"/>
        <v>126500</v>
      </c>
      <c r="E102" s="57">
        <f t="shared" si="13"/>
        <v>116492.65</v>
      </c>
      <c r="F102" s="109">
        <f t="shared" si="13"/>
        <v>10007.350000000006</v>
      </c>
    </row>
    <row r="103" spans="1:6" ht="33.75">
      <c r="A103" s="178" t="s">
        <v>406</v>
      </c>
      <c r="B103" s="175">
        <v>200</v>
      </c>
      <c r="C103" s="38" t="s">
        <v>431</v>
      </c>
      <c r="D103" s="57">
        <f t="shared" si="13"/>
        <v>126500</v>
      </c>
      <c r="E103" s="57">
        <f t="shared" si="13"/>
        <v>116492.65</v>
      </c>
      <c r="F103" s="109">
        <f t="shared" si="13"/>
        <v>10007.350000000006</v>
      </c>
    </row>
    <row r="104" spans="1:6" s="137" customFormat="1" ht="33.75">
      <c r="A104" s="179" t="s">
        <v>54</v>
      </c>
      <c r="B104" s="77">
        <v>200</v>
      </c>
      <c r="C104" s="64" t="s">
        <v>432</v>
      </c>
      <c r="D104" s="68">
        <v>126500</v>
      </c>
      <c r="E104" s="68">
        <v>116492.65</v>
      </c>
      <c r="F104" s="189">
        <f>D104-E104</f>
        <v>10007.350000000006</v>
      </c>
    </row>
    <row r="105" spans="1:6" s="67" customFormat="1" ht="12.75">
      <c r="A105" s="153" t="s">
        <v>61</v>
      </c>
      <c r="B105" s="52">
        <v>200</v>
      </c>
      <c r="C105" s="66" t="s">
        <v>306</v>
      </c>
      <c r="D105" s="58">
        <f>D107+D112+D115</f>
        <v>800000</v>
      </c>
      <c r="E105" s="58">
        <f>E107+E112+E115</f>
        <v>592452.26</v>
      </c>
      <c r="F105" s="58">
        <f>D105-E105</f>
        <v>207547.74</v>
      </c>
    </row>
    <row r="106" spans="1:6" s="67" customFormat="1" ht="45">
      <c r="A106" s="152" t="s">
        <v>427</v>
      </c>
      <c r="B106" s="177">
        <v>200</v>
      </c>
      <c r="C106" s="66" t="s">
        <v>433</v>
      </c>
      <c r="D106" s="58">
        <f>D107+D111</f>
        <v>800000</v>
      </c>
      <c r="E106" s="58">
        <f>E107+E111</f>
        <v>592452.26</v>
      </c>
      <c r="F106" s="58">
        <f>F107+F111</f>
        <v>207547.74000000002</v>
      </c>
    </row>
    <row r="107" spans="1:6" s="67" customFormat="1" ht="112.5">
      <c r="A107" s="153" t="s">
        <v>163</v>
      </c>
      <c r="B107" s="52">
        <v>200</v>
      </c>
      <c r="C107" s="66" t="s">
        <v>350</v>
      </c>
      <c r="D107" s="58">
        <f aca="true" t="shared" si="14" ref="D107:F109">D108</f>
        <v>475000</v>
      </c>
      <c r="E107" s="58">
        <f t="shared" si="14"/>
        <v>293374.86</v>
      </c>
      <c r="F107" s="58">
        <f t="shared" si="14"/>
        <v>181625.14</v>
      </c>
    </row>
    <row r="108" spans="1:6" s="67" customFormat="1" ht="135">
      <c r="A108" s="162" t="s">
        <v>307</v>
      </c>
      <c r="B108" s="52">
        <v>200</v>
      </c>
      <c r="C108" s="66" t="s">
        <v>351</v>
      </c>
      <c r="D108" s="58">
        <f t="shared" si="14"/>
        <v>475000</v>
      </c>
      <c r="E108" s="58">
        <f t="shared" si="14"/>
        <v>293374.86</v>
      </c>
      <c r="F108" s="58">
        <f t="shared" si="14"/>
        <v>181625.14</v>
      </c>
    </row>
    <row r="109" spans="1:6" s="67" customFormat="1" ht="33.75">
      <c r="A109" s="172" t="s">
        <v>406</v>
      </c>
      <c r="B109" s="177">
        <v>200</v>
      </c>
      <c r="C109" s="66" t="s">
        <v>434</v>
      </c>
      <c r="D109" s="58">
        <f t="shared" si="14"/>
        <v>475000</v>
      </c>
      <c r="E109" s="58">
        <f t="shared" si="14"/>
        <v>293374.86</v>
      </c>
      <c r="F109" s="58">
        <f t="shared" si="14"/>
        <v>181625.14</v>
      </c>
    </row>
    <row r="110" spans="1:6" s="67" customFormat="1" ht="33.75">
      <c r="A110" s="161" t="s">
        <v>54</v>
      </c>
      <c r="B110" s="77">
        <v>200</v>
      </c>
      <c r="C110" s="64" t="s">
        <v>352</v>
      </c>
      <c r="D110" s="68">
        <v>475000</v>
      </c>
      <c r="E110" s="68">
        <v>293374.86</v>
      </c>
      <c r="F110" s="68">
        <f>D110-E110</f>
        <v>181625.14</v>
      </c>
    </row>
    <row r="111" spans="1:6" ht="33.75">
      <c r="A111" s="152" t="s">
        <v>469</v>
      </c>
      <c r="B111" s="177">
        <v>200</v>
      </c>
      <c r="C111" s="66" t="s">
        <v>435</v>
      </c>
      <c r="D111" s="57">
        <f>D112+D115</f>
        <v>325000</v>
      </c>
      <c r="E111" s="57">
        <f>E112+E115</f>
        <v>299077.4</v>
      </c>
      <c r="F111" s="57">
        <f>F112+F115</f>
        <v>25922.600000000006</v>
      </c>
    </row>
    <row r="112" spans="1:6" s="67" customFormat="1" ht="112.5">
      <c r="A112" s="162" t="s">
        <v>308</v>
      </c>
      <c r="B112" s="52">
        <v>200</v>
      </c>
      <c r="C112" s="66" t="s">
        <v>309</v>
      </c>
      <c r="D112" s="58">
        <f aca="true" t="shared" si="15" ref="D112:F113">D113</f>
        <v>90000</v>
      </c>
      <c r="E112" s="58">
        <f t="shared" si="15"/>
        <v>84730</v>
      </c>
      <c r="F112" s="113">
        <f t="shared" si="15"/>
        <v>5270</v>
      </c>
    </row>
    <row r="113" spans="1:6" s="67" customFormat="1" ht="33.75">
      <c r="A113" s="172" t="s">
        <v>406</v>
      </c>
      <c r="B113" s="177">
        <v>200</v>
      </c>
      <c r="C113" s="66" t="s">
        <v>436</v>
      </c>
      <c r="D113" s="58">
        <f t="shared" si="15"/>
        <v>90000</v>
      </c>
      <c r="E113" s="58">
        <f t="shared" si="15"/>
        <v>84730</v>
      </c>
      <c r="F113" s="113">
        <f t="shared" si="15"/>
        <v>5270</v>
      </c>
    </row>
    <row r="114" spans="1:6" s="137" customFormat="1" ht="45">
      <c r="A114" s="161" t="s">
        <v>310</v>
      </c>
      <c r="B114" s="77">
        <v>200</v>
      </c>
      <c r="C114" s="64" t="s">
        <v>311</v>
      </c>
      <c r="D114" s="65">
        <v>90000</v>
      </c>
      <c r="E114" s="65">
        <v>84730</v>
      </c>
      <c r="F114" s="111">
        <f>D114-E114</f>
        <v>5270</v>
      </c>
    </row>
    <row r="115" spans="1:6" s="137" customFormat="1" ht="157.5">
      <c r="A115" s="152" t="s">
        <v>13</v>
      </c>
      <c r="B115" s="52">
        <v>200</v>
      </c>
      <c r="C115" s="66" t="s">
        <v>14</v>
      </c>
      <c r="D115" s="59">
        <f aca="true" t="shared" si="16" ref="D115:F116">D116</f>
        <v>235000</v>
      </c>
      <c r="E115" s="59">
        <f t="shared" si="16"/>
        <v>214347.4</v>
      </c>
      <c r="F115" s="110">
        <f t="shared" si="16"/>
        <v>20652.600000000006</v>
      </c>
    </row>
    <row r="116" spans="1:6" s="137" customFormat="1" ht="33.75">
      <c r="A116" s="172" t="s">
        <v>406</v>
      </c>
      <c r="B116" s="177">
        <v>200</v>
      </c>
      <c r="C116" s="66" t="s">
        <v>460</v>
      </c>
      <c r="D116" s="59">
        <f t="shared" si="16"/>
        <v>235000</v>
      </c>
      <c r="E116" s="59">
        <f t="shared" si="16"/>
        <v>214347.4</v>
      </c>
      <c r="F116" s="110">
        <f t="shared" si="16"/>
        <v>20652.600000000006</v>
      </c>
    </row>
    <row r="117" spans="1:6" s="67" customFormat="1" ht="45">
      <c r="A117" s="161" t="s">
        <v>310</v>
      </c>
      <c r="B117" s="77">
        <v>200</v>
      </c>
      <c r="C117" s="64" t="s">
        <v>15</v>
      </c>
      <c r="D117" s="65">
        <v>235000</v>
      </c>
      <c r="E117" s="65">
        <v>214347.4</v>
      </c>
      <c r="F117" s="111">
        <f aca="true" t="shared" si="17" ref="F117:F123">D117-E117</f>
        <v>20652.600000000006</v>
      </c>
    </row>
    <row r="118" spans="1:6" s="67" customFormat="1" ht="31.5">
      <c r="A118" s="165" t="s">
        <v>77</v>
      </c>
      <c r="B118" s="52">
        <v>200</v>
      </c>
      <c r="C118" s="98" t="s">
        <v>16</v>
      </c>
      <c r="D118" s="100">
        <f aca="true" t="shared" si="18" ref="D118:E122">D119</f>
        <v>500</v>
      </c>
      <c r="E118" s="100">
        <f t="shared" si="18"/>
        <v>500</v>
      </c>
      <c r="F118" s="143">
        <f t="shared" si="17"/>
        <v>0</v>
      </c>
    </row>
    <row r="119" spans="1:6" s="67" customFormat="1" ht="22.5">
      <c r="A119" s="162" t="s">
        <v>78</v>
      </c>
      <c r="B119" s="52">
        <v>200</v>
      </c>
      <c r="C119" s="66" t="s">
        <v>316</v>
      </c>
      <c r="D119" s="58">
        <f t="shared" si="18"/>
        <v>500</v>
      </c>
      <c r="E119" s="58">
        <f t="shared" si="18"/>
        <v>500</v>
      </c>
      <c r="F119" s="113">
        <f>F120</f>
        <v>0</v>
      </c>
    </row>
    <row r="120" spans="1:6" s="67" customFormat="1" ht="45">
      <c r="A120" s="152" t="s">
        <v>437</v>
      </c>
      <c r="B120" s="177">
        <v>200</v>
      </c>
      <c r="C120" s="66" t="s">
        <v>438</v>
      </c>
      <c r="D120" s="58">
        <f t="shared" si="18"/>
        <v>500</v>
      </c>
      <c r="E120" s="58">
        <f t="shared" si="18"/>
        <v>500</v>
      </c>
      <c r="F120" s="113">
        <f>F121</f>
        <v>0</v>
      </c>
    </row>
    <row r="121" spans="1:6" s="67" customFormat="1" ht="157.5">
      <c r="A121" s="162" t="s">
        <v>439</v>
      </c>
      <c r="B121" s="52">
        <v>200</v>
      </c>
      <c r="C121" s="66" t="s">
        <v>440</v>
      </c>
      <c r="D121" s="58">
        <f t="shared" si="18"/>
        <v>500</v>
      </c>
      <c r="E121" s="58">
        <f t="shared" si="18"/>
        <v>500</v>
      </c>
      <c r="F121" s="113">
        <f>F122</f>
        <v>0</v>
      </c>
    </row>
    <row r="122" spans="1:6" s="67" customFormat="1" ht="33.75">
      <c r="A122" s="172" t="s">
        <v>406</v>
      </c>
      <c r="B122" s="177">
        <v>200</v>
      </c>
      <c r="C122" s="66" t="s">
        <v>442</v>
      </c>
      <c r="D122" s="58">
        <f t="shared" si="18"/>
        <v>500</v>
      </c>
      <c r="E122" s="58">
        <f t="shared" si="18"/>
        <v>500</v>
      </c>
      <c r="F122" s="113">
        <f>F123</f>
        <v>0</v>
      </c>
    </row>
    <row r="123" spans="1:256" s="137" customFormat="1" ht="36" customHeight="1">
      <c r="A123" s="161" t="s">
        <v>54</v>
      </c>
      <c r="B123" s="77">
        <v>200</v>
      </c>
      <c r="C123" s="64" t="s">
        <v>441</v>
      </c>
      <c r="D123" s="68">
        <v>500</v>
      </c>
      <c r="E123" s="68">
        <v>500</v>
      </c>
      <c r="F123" s="189">
        <f t="shared" si="17"/>
        <v>0</v>
      </c>
      <c r="G123" s="190" t="s">
        <v>312</v>
      </c>
      <c r="H123" s="190" t="s">
        <v>312</v>
      </c>
      <c r="I123" s="190" t="s">
        <v>312</v>
      </c>
      <c r="J123" s="190" t="s">
        <v>312</v>
      </c>
      <c r="K123" s="190" t="s">
        <v>312</v>
      </c>
      <c r="L123" s="190" t="s">
        <v>312</v>
      </c>
      <c r="M123" s="190" t="s">
        <v>312</v>
      </c>
      <c r="N123" s="190" t="s">
        <v>312</v>
      </c>
      <c r="O123" s="190" t="s">
        <v>312</v>
      </c>
      <c r="P123" s="190" t="s">
        <v>312</v>
      </c>
      <c r="Q123" s="190" t="s">
        <v>312</v>
      </c>
      <c r="R123" s="190" t="s">
        <v>312</v>
      </c>
      <c r="S123" s="190" t="s">
        <v>312</v>
      </c>
      <c r="T123" s="190" t="s">
        <v>312</v>
      </c>
      <c r="U123" s="190" t="s">
        <v>312</v>
      </c>
      <c r="V123" s="190" t="s">
        <v>312</v>
      </c>
      <c r="W123" s="190" t="s">
        <v>312</v>
      </c>
      <c r="X123" s="190" t="s">
        <v>312</v>
      </c>
      <c r="Y123" s="190" t="s">
        <v>312</v>
      </c>
      <c r="Z123" s="190" t="s">
        <v>312</v>
      </c>
      <c r="AA123" s="190" t="s">
        <v>312</v>
      </c>
      <c r="AB123" s="190" t="s">
        <v>312</v>
      </c>
      <c r="AC123" s="190" t="s">
        <v>312</v>
      </c>
      <c r="AD123" s="190" t="s">
        <v>312</v>
      </c>
      <c r="AE123" s="190" t="s">
        <v>312</v>
      </c>
      <c r="AF123" s="190" t="s">
        <v>312</v>
      </c>
      <c r="AG123" s="190" t="s">
        <v>312</v>
      </c>
      <c r="AH123" s="190" t="s">
        <v>312</v>
      </c>
      <c r="AI123" s="190" t="s">
        <v>312</v>
      </c>
      <c r="AJ123" s="190" t="s">
        <v>312</v>
      </c>
      <c r="AK123" s="190" t="s">
        <v>312</v>
      </c>
      <c r="AL123" s="190" t="s">
        <v>312</v>
      </c>
      <c r="AM123" s="190" t="s">
        <v>312</v>
      </c>
      <c r="AN123" s="190" t="s">
        <v>312</v>
      </c>
      <c r="AO123" s="190" t="s">
        <v>312</v>
      </c>
      <c r="AP123" s="190" t="s">
        <v>312</v>
      </c>
      <c r="AQ123" s="190" t="s">
        <v>312</v>
      </c>
      <c r="AR123" s="190" t="s">
        <v>312</v>
      </c>
      <c r="AS123" s="190" t="s">
        <v>312</v>
      </c>
      <c r="AT123" s="190" t="s">
        <v>312</v>
      </c>
      <c r="AU123" s="190" t="s">
        <v>312</v>
      </c>
      <c r="AV123" s="190" t="s">
        <v>312</v>
      </c>
      <c r="AW123" s="190" t="s">
        <v>312</v>
      </c>
      <c r="AX123" s="190" t="s">
        <v>312</v>
      </c>
      <c r="AY123" s="190" t="s">
        <v>312</v>
      </c>
      <c r="AZ123" s="190" t="s">
        <v>312</v>
      </c>
      <c r="BA123" s="190" t="s">
        <v>312</v>
      </c>
      <c r="BB123" s="190" t="s">
        <v>312</v>
      </c>
      <c r="BC123" s="190" t="s">
        <v>312</v>
      </c>
      <c r="BD123" s="190" t="s">
        <v>312</v>
      </c>
      <c r="BE123" s="190" t="s">
        <v>312</v>
      </c>
      <c r="BF123" s="190" t="s">
        <v>312</v>
      </c>
      <c r="BG123" s="190" t="s">
        <v>312</v>
      </c>
      <c r="BH123" s="190" t="s">
        <v>312</v>
      </c>
      <c r="BI123" s="190" t="s">
        <v>312</v>
      </c>
      <c r="BJ123" s="190" t="s">
        <v>312</v>
      </c>
      <c r="BK123" s="190" t="s">
        <v>312</v>
      </c>
      <c r="BL123" s="190" t="s">
        <v>312</v>
      </c>
      <c r="BM123" s="190" t="s">
        <v>312</v>
      </c>
      <c r="BN123" s="190" t="s">
        <v>312</v>
      </c>
      <c r="BO123" s="190" t="s">
        <v>312</v>
      </c>
      <c r="BP123" s="190" t="s">
        <v>312</v>
      </c>
      <c r="BQ123" s="190" t="s">
        <v>312</v>
      </c>
      <c r="BR123" s="190" t="s">
        <v>312</v>
      </c>
      <c r="BS123" s="190" t="s">
        <v>312</v>
      </c>
      <c r="BT123" s="190" t="s">
        <v>312</v>
      </c>
      <c r="BU123" s="190" t="s">
        <v>312</v>
      </c>
      <c r="BV123" s="190" t="s">
        <v>312</v>
      </c>
      <c r="BW123" s="190" t="s">
        <v>312</v>
      </c>
      <c r="BX123" s="190" t="s">
        <v>312</v>
      </c>
      <c r="BY123" s="190" t="s">
        <v>312</v>
      </c>
      <c r="BZ123" s="190" t="s">
        <v>312</v>
      </c>
      <c r="CA123" s="190" t="s">
        <v>312</v>
      </c>
      <c r="CB123" s="190" t="s">
        <v>312</v>
      </c>
      <c r="CC123" s="190" t="s">
        <v>312</v>
      </c>
      <c r="CD123" s="190" t="s">
        <v>312</v>
      </c>
      <c r="CE123" s="190" t="s">
        <v>312</v>
      </c>
      <c r="CF123" s="190" t="s">
        <v>312</v>
      </c>
      <c r="CG123" s="190" t="s">
        <v>312</v>
      </c>
      <c r="CH123" s="190" t="s">
        <v>312</v>
      </c>
      <c r="CI123" s="190" t="s">
        <v>312</v>
      </c>
      <c r="CJ123" s="190" t="s">
        <v>312</v>
      </c>
      <c r="CK123" s="190" t="s">
        <v>312</v>
      </c>
      <c r="CL123" s="190" t="s">
        <v>312</v>
      </c>
      <c r="CM123" s="190" t="s">
        <v>312</v>
      </c>
      <c r="CN123" s="190" t="s">
        <v>312</v>
      </c>
      <c r="CO123" s="190" t="s">
        <v>312</v>
      </c>
      <c r="CP123" s="190" t="s">
        <v>312</v>
      </c>
      <c r="CQ123" s="190" t="s">
        <v>312</v>
      </c>
      <c r="CR123" s="190" t="s">
        <v>312</v>
      </c>
      <c r="CS123" s="190" t="s">
        <v>312</v>
      </c>
      <c r="CT123" s="190" t="s">
        <v>312</v>
      </c>
      <c r="CU123" s="190" t="s">
        <v>312</v>
      </c>
      <c r="CV123" s="190" t="s">
        <v>312</v>
      </c>
      <c r="CW123" s="190" t="s">
        <v>312</v>
      </c>
      <c r="CX123" s="190" t="s">
        <v>312</v>
      </c>
      <c r="CY123" s="190" t="s">
        <v>312</v>
      </c>
      <c r="CZ123" s="190" t="s">
        <v>312</v>
      </c>
      <c r="DA123" s="190" t="s">
        <v>312</v>
      </c>
      <c r="DB123" s="190" t="s">
        <v>312</v>
      </c>
      <c r="DC123" s="190" t="s">
        <v>312</v>
      </c>
      <c r="DD123" s="190" t="s">
        <v>312</v>
      </c>
      <c r="DE123" s="190" t="s">
        <v>312</v>
      </c>
      <c r="DF123" s="190" t="s">
        <v>312</v>
      </c>
      <c r="DG123" s="190" t="s">
        <v>312</v>
      </c>
      <c r="DH123" s="190" t="s">
        <v>312</v>
      </c>
      <c r="DI123" s="190" t="s">
        <v>312</v>
      </c>
      <c r="DJ123" s="190" t="s">
        <v>312</v>
      </c>
      <c r="DK123" s="190" t="s">
        <v>312</v>
      </c>
      <c r="DL123" s="190" t="s">
        <v>312</v>
      </c>
      <c r="DM123" s="190" t="s">
        <v>312</v>
      </c>
      <c r="DN123" s="190" t="s">
        <v>312</v>
      </c>
      <c r="DO123" s="190" t="s">
        <v>312</v>
      </c>
      <c r="DP123" s="190" t="s">
        <v>312</v>
      </c>
      <c r="DQ123" s="190" t="s">
        <v>312</v>
      </c>
      <c r="DR123" s="190" t="s">
        <v>312</v>
      </c>
      <c r="DS123" s="190" t="s">
        <v>312</v>
      </c>
      <c r="DT123" s="190" t="s">
        <v>312</v>
      </c>
      <c r="DU123" s="190" t="s">
        <v>312</v>
      </c>
      <c r="DV123" s="190" t="s">
        <v>312</v>
      </c>
      <c r="DW123" s="190" t="s">
        <v>312</v>
      </c>
      <c r="DX123" s="190" t="s">
        <v>312</v>
      </c>
      <c r="DY123" s="190" t="s">
        <v>312</v>
      </c>
      <c r="DZ123" s="190" t="s">
        <v>312</v>
      </c>
      <c r="EA123" s="190" t="s">
        <v>312</v>
      </c>
      <c r="EB123" s="190" t="s">
        <v>312</v>
      </c>
      <c r="EC123" s="190" t="s">
        <v>312</v>
      </c>
      <c r="ED123" s="190" t="s">
        <v>312</v>
      </c>
      <c r="EE123" s="190" t="s">
        <v>312</v>
      </c>
      <c r="EF123" s="190" t="s">
        <v>312</v>
      </c>
      <c r="EG123" s="190" t="s">
        <v>312</v>
      </c>
      <c r="EH123" s="190" t="s">
        <v>312</v>
      </c>
      <c r="EI123" s="190" t="s">
        <v>312</v>
      </c>
      <c r="EJ123" s="190" t="s">
        <v>312</v>
      </c>
      <c r="EK123" s="190" t="s">
        <v>312</v>
      </c>
      <c r="EL123" s="190" t="s">
        <v>312</v>
      </c>
      <c r="EM123" s="190" t="s">
        <v>312</v>
      </c>
      <c r="EN123" s="190" t="s">
        <v>312</v>
      </c>
      <c r="EO123" s="190" t="s">
        <v>312</v>
      </c>
      <c r="EP123" s="190" t="s">
        <v>312</v>
      </c>
      <c r="EQ123" s="190" t="s">
        <v>312</v>
      </c>
      <c r="ER123" s="190" t="s">
        <v>312</v>
      </c>
      <c r="ES123" s="190" t="s">
        <v>312</v>
      </c>
      <c r="ET123" s="190" t="s">
        <v>312</v>
      </c>
      <c r="EU123" s="190" t="s">
        <v>312</v>
      </c>
      <c r="EV123" s="190" t="s">
        <v>312</v>
      </c>
      <c r="EW123" s="190" t="s">
        <v>312</v>
      </c>
      <c r="EX123" s="190" t="s">
        <v>312</v>
      </c>
      <c r="EY123" s="190" t="s">
        <v>312</v>
      </c>
      <c r="EZ123" s="190" t="s">
        <v>312</v>
      </c>
      <c r="FA123" s="190" t="s">
        <v>312</v>
      </c>
      <c r="FB123" s="190" t="s">
        <v>312</v>
      </c>
      <c r="FC123" s="190" t="s">
        <v>312</v>
      </c>
      <c r="FD123" s="190" t="s">
        <v>312</v>
      </c>
      <c r="FE123" s="190" t="s">
        <v>312</v>
      </c>
      <c r="FF123" s="190" t="s">
        <v>312</v>
      </c>
      <c r="FG123" s="190" t="s">
        <v>312</v>
      </c>
      <c r="FH123" s="190" t="s">
        <v>312</v>
      </c>
      <c r="FI123" s="190" t="s">
        <v>312</v>
      </c>
      <c r="FJ123" s="190" t="s">
        <v>312</v>
      </c>
      <c r="FK123" s="190" t="s">
        <v>312</v>
      </c>
      <c r="FL123" s="190" t="s">
        <v>312</v>
      </c>
      <c r="FM123" s="190" t="s">
        <v>312</v>
      </c>
      <c r="FN123" s="190" t="s">
        <v>312</v>
      </c>
      <c r="FO123" s="190" t="s">
        <v>312</v>
      </c>
      <c r="FP123" s="190" t="s">
        <v>312</v>
      </c>
      <c r="FQ123" s="190" t="s">
        <v>312</v>
      </c>
      <c r="FR123" s="190" t="s">
        <v>312</v>
      </c>
      <c r="FS123" s="190" t="s">
        <v>312</v>
      </c>
      <c r="FT123" s="190" t="s">
        <v>312</v>
      </c>
      <c r="FU123" s="190" t="s">
        <v>312</v>
      </c>
      <c r="FV123" s="190" t="s">
        <v>312</v>
      </c>
      <c r="FW123" s="190" t="s">
        <v>312</v>
      </c>
      <c r="FX123" s="190" t="s">
        <v>312</v>
      </c>
      <c r="FY123" s="190" t="s">
        <v>312</v>
      </c>
      <c r="FZ123" s="190" t="s">
        <v>312</v>
      </c>
      <c r="GA123" s="190" t="s">
        <v>312</v>
      </c>
      <c r="GB123" s="190" t="s">
        <v>312</v>
      </c>
      <c r="GC123" s="190" t="s">
        <v>312</v>
      </c>
      <c r="GD123" s="190" t="s">
        <v>312</v>
      </c>
      <c r="GE123" s="190" t="s">
        <v>312</v>
      </c>
      <c r="GF123" s="190" t="s">
        <v>312</v>
      </c>
      <c r="GG123" s="190" t="s">
        <v>312</v>
      </c>
      <c r="GH123" s="190" t="s">
        <v>312</v>
      </c>
      <c r="GI123" s="190" t="s">
        <v>312</v>
      </c>
      <c r="GJ123" s="190" t="s">
        <v>312</v>
      </c>
      <c r="GK123" s="190" t="s">
        <v>312</v>
      </c>
      <c r="GL123" s="190" t="s">
        <v>312</v>
      </c>
      <c r="GM123" s="190" t="s">
        <v>312</v>
      </c>
      <c r="GN123" s="190" t="s">
        <v>312</v>
      </c>
      <c r="GO123" s="190" t="s">
        <v>312</v>
      </c>
      <c r="GP123" s="190" t="s">
        <v>312</v>
      </c>
      <c r="GQ123" s="190" t="s">
        <v>312</v>
      </c>
      <c r="GR123" s="190" t="s">
        <v>312</v>
      </c>
      <c r="GS123" s="190" t="s">
        <v>312</v>
      </c>
      <c r="GT123" s="190" t="s">
        <v>312</v>
      </c>
      <c r="GU123" s="190" t="s">
        <v>312</v>
      </c>
      <c r="GV123" s="190" t="s">
        <v>312</v>
      </c>
      <c r="GW123" s="190" t="s">
        <v>312</v>
      </c>
      <c r="GX123" s="190" t="s">
        <v>312</v>
      </c>
      <c r="GY123" s="190" t="s">
        <v>312</v>
      </c>
      <c r="GZ123" s="190" t="s">
        <v>312</v>
      </c>
      <c r="HA123" s="190" t="s">
        <v>312</v>
      </c>
      <c r="HB123" s="190" t="s">
        <v>312</v>
      </c>
      <c r="HC123" s="190" t="s">
        <v>312</v>
      </c>
      <c r="HD123" s="190" t="s">
        <v>312</v>
      </c>
      <c r="HE123" s="190" t="s">
        <v>312</v>
      </c>
      <c r="HF123" s="190" t="s">
        <v>312</v>
      </c>
      <c r="HG123" s="190" t="s">
        <v>312</v>
      </c>
      <c r="HH123" s="190" t="s">
        <v>312</v>
      </c>
      <c r="HI123" s="190" t="s">
        <v>312</v>
      </c>
      <c r="HJ123" s="190" t="s">
        <v>312</v>
      </c>
      <c r="HK123" s="190" t="s">
        <v>312</v>
      </c>
      <c r="HL123" s="190" t="s">
        <v>312</v>
      </c>
      <c r="HM123" s="190" t="s">
        <v>312</v>
      </c>
      <c r="HN123" s="190" t="s">
        <v>312</v>
      </c>
      <c r="HO123" s="190" t="s">
        <v>312</v>
      </c>
      <c r="HP123" s="190" t="s">
        <v>312</v>
      </c>
      <c r="HQ123" s="190" t="s">
        <v>312</v>
      </c>
      <c r="HR123" s="190" t="s">
        <v>312</v>
      </c>
      <c r="HS123" s="190" t="s">
        <v>312</v>
      </c>
      <c r="HT123" s="190" t="s">
        <v>312</v>
      </c>
      <c r="HU123" s="190" t="s">
        <v>312</v>
      </c>
      <c r="HV123" s="190" t="s">
        <v>312</v>
      </c>
      <c r="HW123" s="190" t="s">
        <v>312</v>
      </c>
      <c r="HX123" s="190" t="s">
        <v>312</v>
      </c>
      <c r="HY123" s="190" t="s">
        <v>312</v>
      </c>
      <c r="HZ123" s="190" t="s">
        <v>312</v>
      </c>
      <c r="IA123" s="190" t="s">
        <v>312</v>
      </c>
      <c r="IB123" s="190" t="s">
        <v>312</v>
      </c>
      <c r="IC123" s="190" t="s">
        <v>312</v>
      </c>
      <c r="ID123" s="190" t="s">
        <v>312</v>
      </c>
      <c r="IE123" s="190" t="s">
        <v>312</v>
      </c>
      <c r="IF123" s="190" t="s">
        <v>312</v>
      </c>
      <c r="IG123" s="190" t="s">
        <v>312</v>
      </c>
      <c r="IH123" s="190" t="s">
        <v>312</v>
      </c>
      <c r="II123" s="190" t="s">
        <v>312</v>
      </c>
      <c r="IJ123" s="190" t="s">
        <v>312</v>
      </c>
      <c r="IK123" s="190" t="s">
        <v>312</v>
      </c>
      <c r="IL123" s="190" t="s">
        <v>312</v>
      </c>
      <c r="IM123" s="190" t="s">
        <v>312</v>
      </c>
      <c r="IN123" s="190" t="s">
        <v>312</v>
      </c>
      <c r="IO123" s="190" t="s">
        <v>312</v>
      </c>
      <c r="IP123" s="190" t="s">
        <v>312</v>
      </c>
      <c r="IQ123" s="190" t="s">
        <v>312</v>
      </c>
      <c r="IR123" s="190" t="s">
        <v>312</v>
      </c>
      <c r="IS123" s="190" t="s">
        <v>312</v>
      </c>
      <c r="IT123" s="190" t="s">
        <v>312</v>
      </c>
      <c r="IU123" s="190" t="s">
        <v>312</v>
      </c>
      <c r="IV123" s="190" t="s">
        <v>312</v>
      </c>
    </row>
    <row r="124" spans="1:256" s="67" customFormat="1" ht="12.75">
      <c r="A124" s="166" t="s">
        <v>312</v>
      </c>
      <c r="B124" s="181">
        <v>200</v>
      </c>
      <c r="C124" s="139" t="s">
        <v>315</v>
      </c>
      <c r="D124" s="141">
        <f aca="true" t="shared" si="19" ref="D124:F127">D125</f>
        <v>6000</v>
      </c>
      <c r="E124" s="141">
        <f t="shared" si="19"/>
        <v>4400</v>
      </c>
      <c r="F124" s="141">
        <f t="shared" si="19"/>
        <v>1600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  <c r="IP124" s="138"/>
      <c r="IQ124" s="138"/>
      <c r="IR124" s="138"/>
      <c r="IS124" s="138"/>
      <c r="IT124" s="138"/>
      <c r="IU124" s="138"/>
      <c r="IV124" s="138"/>
    </row>
    <row r="125" spans="1:256" s="67" customFormat="1" ht="33.75">
      <c r="A125" s="167" t="s">
        <v>313</v>
      </c>
      <c r="B125" s="52">
        <v>200</v>
      </c>
      <c r="C125" s="140" t="s">
        <v>317</v>
      </c>
      <c r="D125" s="142">
        <f>D126</f>
        <v>6000</v>
      </c>
      <c r="E125" s="142">
        <f>E127</f>
        <v>4400</v>
      </c>
      <c r="F125" s="142">
        <f>F127</f>
        <v>1600</v>
      </c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  <c r="HH125" s="138"/>
      <c r="HI125" s="138"/>
      <c r="HJ125" s="138"/>
      <c r="HK125" s="138"/>
      <c r="HL125" s="138"/>
      <c r="HM125" s="138"/>
      <c r="HN125" s="138"/>
      <c r="HO125" s="138"/>
      <c r="HP125" s="138"/>
      <c r="HQ125" s="138"/>
      <c r="HR125" s="138"/>
      <c r="HS125" s="138"/>
      <c r="HT125" s="138"/>
      <c r="HU125" s="138"/>
      <c r="HV125" s="138"/>
      <c r="HW125" s="138"/>
      <c r="HX125" s="138"/>
      <c r="HY125" s="138"/>
      <c r="HZ125" s="138"/>
      <c r="IA125" s="138"/>
      <c r="IB125" s="138"/>
      <c r="IC125" s="138"/>
      <c r="ID125" s="138"/>
      <c r="IE125" s="138"/>
      <c r="IF125" s="138"/>
      <c r="IG125" s="138"/>
      <c r="IH125" s="138"/>
      <c r="II125" s="138"/>
      <c r="IJ125" s="138"/>
      <c r="IK125" s="138"/>
      <c r="IL125" s="138"/>
      <c r="IM125" s="138"/>
      <c r="IN125" s="138"/>
      <c r="IO125" s="138"/>
      <c r="IP125" s="138"/>
      <c r="IQ125" s="138"/>
      <c r="IR125" s="138"/>
      <c r="IS125" s="138"/>
      <c r="IT125" s="138"/>
      <c r="IU125" s="138"/>
      <c r="IV125" s="138"/>
    </row>
    <row r="126" spans="1:256" s="67" customFormat="1" ht="22.5">
      <c r="A126" s="173" t="s">
        <v>68</v>
      </c>
      <c r="B126" s="52">
        <v>200</v>
      </c>
      <c r="C126" s="140" t="s">
        <v>443</v>
      </c>
      <c r="D126" s="142">
        <f>D127</f>
        <v>6000</v>
      </c>
      <c r="E126" s="142">
        <f>E127</f>
        <v>4400</v>
      </c>
      <c r="F126" s="142">
        <f>F127</f>
        <v>1600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  <c r="IP126" s="138"/>
      <c r="IQ126" s="138"/>
      <c r="IR126" s="138"/>
      <c r="IS126" s="138"/>
      <c r="IT126" s="138"/>
      <c r="IU126" s="138"/>
      <c r="IV126" s="138"/>
    </row>
    <row r="127" spans="1:256" s="67" customFormat="1" ht="67.5">
      <c r="A127" s="167" t="s">
        <v>314</v>
      </c>
      <c r="B127" s="52">
        <v>200</v>
      </c>
      <c r="C127" s="140" t="s">
        <v>318</v>
      </c>
      <c r="D127" s="142">
        <f t="shared" si="19"/>
        <v>6000</v>
      </c>
      <c r="E127" s="142">
        <f t="shared" si="19"/>
        <v>4400</v>
      </c>
      <c r="F127" s="142">
        <f t="shared" si="19"/>
        <v>1600</v>
      </c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</row>
    <row r="128" spans="1:6" s="137" customFormat="1" ht="33.75">
      <c r="A128" s="161" t="s">
        <v>54</v>
      </c>
      <c r="B128" s="77">
        <v>200</v>
      </c>
      <c r="C128" s="191" t="s">
        <v>319</v>
      </c>
      <c r="D128" s="192">
        <v>6000</v>
      </c>
      <c r="E128" s="192">
        <v>4400</v>
      </c>
      <c r="F128" s="192">
        <f>D128-E128</f>
        <v>1600</v>
      </c>
    </row>
    <row r="129" spans="1:6" s="67" customFormat="1" ht="22.5">
      <c r="A129" s="164" t="s">
        <v>53</v>
      </c>
      <c r="B129" s="181">
        <v>200</v>
      </c>
      <c r="C129" s="98" t="s">
        <v>320</v>
      </c>
      <c r="D129" s="99">
        <f aca="true" t="shared" si="20" ref="D129:E134">D130</f>
        <v>3445200</v>
      </c>
      <c r="E129" s="99">
        <f t="shared" si="20"/>
        <v>2372105.39</v>
      </c>
      <c r="F129" s="114">
        <f>D129-E129</f>
        <v>1073094.6099999999</v>
      </c>
    </row>
    <row r="130" spans="1:6" s="67" customFormat="1" ht="12.75">
      <c r="A130" s="162" t="s">
        <v>62</v>
      </c>
      <c r="B130" s="52">
        <v>200</v>
      </c>
      <c r="C130" s="66" t="s">
        <v>293</v>
      </c>
      <c r="D130" s="59">
        <f t="shared" si="20"/>
        <v>3445200</v>
      </c>
      <c r="E130" s="59">
        <f t="shared" si="20"/>
        <v>2372105.39</v>
      </c>
      <c r="F130" s="59">
        <f>F131</f>
        <v>1073094.6099999999</v>
      </c>
    </row>
    <row r="131" spans="1:6" s="67" customFormat="1" ht="33.75">
      <c r="A131" s="152" t="s">
        <v>470</v>
      </c>
      <c r="B131" s="177">
        <v>200</v>
      </c>
      <c r="C131" s="66" t="s">
        <v>444</v>
      </c>
      <c r="D131" s="59">
        <f t="shared" si="20"/>
        <v>3445200</v>
      </c>
      <c r="E131" s="59">
        <f t="shared" si="20"/>
        <v>2372105.39</v>
      </c>
      <c r="F131" s="59">
        <f>F132</f>
        <v>1073094.6099999999</v>
      </c>
    </row>
    <row r="132" spans="1:6" s="67" customFormat="1" ht="22.5">
      <c r="A132" s="152" t="s">
        <v>445</v>
      </c>
      <c r="B132" s="177">
        <v>200</v>
      </c>
      <c r="C132" s="66" t="s">
        <v>446</v>
      </c>
      <c r="D132" s="59">
        <f>D133+D136+D139</f>
        <v>3445200</v>
      </c>
      <c r="E132" s="59">
        <f>E133+E136+E139</f>
        <v>2372105.39</v>
      </c>
      <c r="F132" s="59">
        <f>D132-E132</f>
        <v>1073094.6099999999</v>
      </c>
    </row>
    <row r="133" spans="1:6" s="137" customFormat="1" ht="123.75">
      <c r="A133" s="162" t="s">
        <v>150</v>
      </c>
      <c r="B133" s="52">
        <v>200</v>
      </c>
      <c r="C133" s="66" t="s">
        <v>447</v>
      </c>
      <c r="D133" s="59">
        <f t="shared" si="20"/>
        <v>3361300</v>
      </c>
      <c r="E133" s="59">
        <f t="shared" si="20"/>
        <v>2288205.39</v>
      </c>
      <c r="F133" s="110">
        <f>F134</f>
        <v>1073094.6099999999</v>
      </c>
    </row>
    <row r="134" spans="1:6" s="137" customFormat="1" ht="22.5">
      <c r="A134" s="172" t="s">
        <v>448</v>
      </c>
      <c r="B134" s="177">
        <v>200</v>
      </c>
      <c r="C134" s="66" t="s">
        <v>449</v>
      </c>
      <c r="D134" s="59">
        <f t="shared" si="20"/>
        <v>3361300</v>
      </c>
      <c r="E134" s="59">
        <f t="shared" si="20"/>
        <v>2288205.39</v>
      </c>
      <c r="F134" s="110">
        <f>F135</f>
        <v>1073094.6099999999</v>
      </c>
    </row>
    <row r="135" spans="1:6" s="67" customFormat="1" ht="78.75">
      <c r="A135" s="161" t="s">
        <v>55</v>
      </c>
      <c r="B135" s="77">
        <v>200</v>
      </c>
      <c r="C135" s="64" t="s">
        <v>321</v>
      </c>
      <c r="D135" s="65">
        <v>3361300</v>
      </c>
      <c r="E135" s="65">
        <v>2288205.39</v>
      </c>
      <c r="F135" s="111">
        <f aca="true" t="shared" si="21" ref="F135:F141">D135-E135</f>
        <v>1073094.6099999999</v>
      </c>
    </row>
    <row r="136" spans="1:6" ht="112.5">
      <c r="A136" s="174" t="s">
        <v>484</v>
      </c>
      <c r="B136" s="175"/>
      <c r="C136" s="38" t="s">
        <v>483</v>
      </c>
      <c r="D136" s="40">
        <f>D137</f>
        <v>79400</v>
      </c>
      <c r="E136" s="40">
        <f>E137</f>
        <v>79400</v>
      </c>
      <c r="F136" s="112">
        <f t="shared" si="21"/>
        <v>0</v>
      </c>
    </row>
    <row r="137" spans="1:6" ht="22.5">
      <c r="A137" s="172" t="s">
        <v>448</v>
      </c>
      <c r="B137" s="175"/>
      <c r="C137" s="38" t="s">
        <v>1</v>
      </c>
      <c r="D137" s="40">
        <f>D138</f>
        <v>79400</v>
      </c>
      <c r="E137" s="40">
        <f>E138</f>
        <v>79400</v>
      </c>
      <c r="F137" s="112">
        <f t="shared" si="21"/>
        <v>0</v>
      </c>
    </row>
    <row r="138" spans="1:6" ht="78.75">
      <c r="A138" s="161" t="s">
        <v>55</v>
      </c>
      <c r="B138" s="175"/>
      <c r="C138" s="38" t="s">
        <v>0</v>
      </c>
      <c r="D138" s="40">
        <v>79400</v>
      </c>
      <c r="E138" s="40">
        <v>79400</v>
      </c>
      <c r="F138" s="112">
        <f t="shared" si="21"/>
        <v>0</v>
      </c>
    </row>
    <row r="139" spans="1:6" ht="112.5">
      <c r="A139" s="174" t="s">
        <v>484</v>
      </c>
      <c r="B139" s="175"/>
      <c r="C139" s="38" t="s">
        <v>2</v>
      </c>
      <c r="D139" s="40">
        <f>D140</f>
        <v>4500</v>
      </c>
      <c r="E139" s="40">
        <f>E140</f>
        <v>4500</v>
      </c>
      <c r="F139" s="112">
        <f t="shared" si="21"/>
        <v>0</v>
      </c>
    </row>
    <row r="140" spans="1:6" ht="22.5">
      <c r="A140" s="172" t="s">
        <v>448</v>
      </c>
      <c r="B140" s="175"/>
      <c r="C140" s="38" t="s">
        <v>3</v>
      </c>
      <c r="D140" s="40">
        <f>D141</f>
        <v>4500</v>
      </c>
      <c r="E140" s="40">
        <f>E141</f>
        <v>4500</v>
      </c>
      <c r="F140" s="112">
        <f t="shared" si="21"/>
        <v>0</v>
      </c>
    </row>
    <row r="141" spans="1:6" ht="78.75">
      <c r="A141" s="161" t="s">
        <v>55</v>
      </c>
      <c r="B141" s="175"/>
      <c r="C141" s="38" t="s">
        <v>4</v>
      </c>
      <c r="D141" s="40">
        <v>4500</v>
      </c>
      <c r="E141" s="40">
        <v>4500</v>
      </c>
      <c r="F141" s="112">
        <f t="shared" si="21"/>
        <v>0</v>
      </c>
    </row>
    <row r="142" spans="1:6" s="67" customFormat="1" ht="31.5">
      <c r="A142" s="168" t="s">
        <v>69</v>
      </c>
      <c r="B142" s="181">
        <v>200</v>
      </c>
      <c r="C142" s="98" t="s">
        <v>323</v>
      </c>
      <c r="D142" s="99">
        <f aca="true" t="shared" si="22" ref="D142:F146">D143</f>
        <v>212000</v>
      </c>
      <c r="E142" s="99">
        <f t="shared" si="22"/>
        <v>145184.4</v>
      </c>
      <c r="F142" s="114">
        <f t="shared" si="22"/>
        <v>66815.6</v>
      </c>
    </row>
    <row r="143" spans="1:6" s="67" customFormat="1" ht="12.75">
      <c r="A143" s="162" t="s">
        <v>70</v>
      </c>
      <c r="B143" s="52">
        <v>200</v>
      </c>
      <c r="C143" s="66" t="s">
        <v>322</v>
      </c>
      <c r="D143" s="59">
        <f t="shared" si="22"/>
        <v>212000</v>
      </c>
      <c r="E143" s="59">
        <f t="shared" si="22"/>
        <v>145184.4</v>
      </c>
      <c r="F143" s="110">
        <f t="shared" si="22"/>
        <v>66815.6</v>
      </c>
    </row>
    <row r="144" spans="1:6" s="67" customFormat="1" ht="12.75">
      <c r="A144" s="162" t="s">
        <v>386</v>
      </c>
      <c r="B144" s="52">
        <v>200</v>
      </c>
      <c r="C144" s="66" t="s">
        <v>450</v>
      </c>
      <c r="D144" s="59">
        <f t="shared" si="22"/>
        <v>212000</v>
      </c>
      <c r="E144" s="59">
        <f t="shared" si="22"/>
        <v>145184.4</v>
      </c>
      <c r="F144" s="110">
        <f t="shared" si="22"/>
        <v>66815.6</v>
      </c>
    </row>
    <row r="145" spans="1:6" s="67" customFormat="1" ht="45">
      <c r="A145" s="162" t="s">
        <v>71</v>
      </c>
      <c r="B145" s="52">
        <v>200</v>
      </c>
      <c r="C145" s="66" t="s">
        <v>324</v>
      </c>
      <c r="D145" s="59">
        <f t="shared" si="22"/>
        <v>212000</v>
      </c>
      <c r="E145" s="59">
        <f t="shared" si="22"/>
        <v>145184.4</v>
      </c>
      <c r="F145" s="110">
        <f t="shared" si="22"/>
        <v>66815.6</v>
      </c>
    </row>
    <row r="146" spans="1:6" s="67" customFormat="1" ht="33.75">
      <c r="A146" s="162" t="s">
        <v>452</v>
      </c>
      <c r="B146" s="52">
        <v>200</v>
      </c>
      <c r="C146" s="66" t="s">
        <v>451</v>
      </c>
      <c r="D146" s="59">
        <f t="shared" si="22"/>
        <v>212000</v>
      </c>
      <c r="E146" s="59">
        <f t="shared" si="22"/>
        <v>145184.4</v>
      </c>
      <c r="F146" s="110">
        <f t="shared" si="22"/>
        <v>66815.6</v>
      </c>
    </row>
    <row r="147" spans="1:6" s="67" customFormat="1" ht="45">
      <c r="A147" s="161" t="s">
        <v>325</v>
      </c>
      <c r="B147" s="77">
        <v>200</v>
      </c>
      <c r="C147" s="64" t="s">
        <v>326</v>
      </c>
      <c r="D147" s="65">
        <v>212000</v>
      </c>
      <c r="E147" s="65">
        <v>145184.4</v>
      </c>
      <c r="F147" s="111">
        <f>D147-E147</f>
        <v>66815.6</v>
      </c>
    </row>
    <row r="148" spans="1:6" s="67" customFormat="1" ht="31.5">
      <c r="A148" s="168" t="s">
        <v>79</v>
      </c>
      <c r="B148" s="181">
        <v>200</v>
      </c>
      <c r="C148" s="98" t="s">
        <v>80</v>
      </c>
      <c r="D148" s="99">
        <f aca="true" t="shared" si="23" ref="D148:F153">D149</f>
        <v>1500</v>
      </c>
      <c r="E148" s="99">
        <f t="shared" si="23"/>
        <v>0</v>
      </c>
      <c r="F148" s="114">
        <f t="shared" si="23"/>
        <v>1500</v>
      </c>
    </row>
    <row r="149" spans="1:6" ht="12.75">
      <c r="A149" s="178" t="s">
        <v>453</v>
      </c>
      <c r="B149" s="175">
        <v>200</v>
      </c>
      <c r="C149" s="38" t="s">
        <v>454</v>
      </c>
      <c r="D149" s="40">
        <f t="shared" si="23"/>
        <v>1500</v>
      </c>
      <c r="E149" s="40">
        <f t="shared" si="23"/>
        <v>0</v>
      </c>
      <c r="F149" s="112">
        <f t="shared" si="23"/>
        <v>1500</v>
      </c>
    </row>
    <row r="150" spans="1:6" ht="45">
      <c r="A150" s="174" t="s">
        <v>471</v>
      </c>
      <c r="B150" s="175">
        <v>200</v>
      </c>
      <c r="C150" s="38" t="s">
        <v>455</v>
      </c>
      <c r="D150" s="40">
        <f t="shared" si="23"/>
        <v>1500</v>
      </c>
      <c r="E150" s="40">
        <f t="shared" si="23"/>
        <v>0</v>
      </c>
      <c r="F150" s="112">
        <f t="shared" si="23"/>
        <v>1500</v>
      </c>
    </row>
    <row r="151" spans="1:6" ht="45">
      <c r="A151" s="174" t="s">
        <v>472</v>
      </c>
      <c r="B151" s="175">
        <v>200</v>
      </c>
      <c r="C151" s="38" t="s">
        <v>456</v>
      </c>
      <c r="D151" s="40">
        <f t="shared" si="23"/>
        <v>1500</v>
      </c>
      <c r="E151" s="40">
        <f t="shared" si="23"/>
        <v>0</v>
      </c>
      <c r="F151" s="112">
        <f t="shared" si="23"/>
        <v>1500</v>
      </c>
    </row>
    <row r="152" spans="1:6" s="67" customFormat="1" ht="101.25">
      <c r="A152" s="162" t="s">
        <v>327</v>
      </c>
      <c r="B152" s="52">
        <v>200</v>
      </c>
      <c r="C152" s="66" t="s">
        <v>329</v>
      </c>
      <c r="D152" s="59">
        <f t="shared" si="23"/>
        <v>1500</v>
      </c>
      <c r="E152" s="59">
        <f t="shared" si="23"/>
        <v>0</v>
      </c>
      <c r="F152" s="110">
        <f t="shared" si="23"/>
        <v>1500</v>
      </c>
    </row>
    <row r="153" spans="1:6" s="67" customFormat="1" ht="33.75">
      <c r="A153" s="172" t="s">
        <v>406</v>
      </c>
      <c r="B153" s="177">
        <v>200</v>
      </c>
      <c r="C153" s="66" t="s">
        <v>457</v>
      </c>
      <c r="D153" s="59">
        <f t="shared" si="23"/>
        <v>1500</v>
      </c>
      <c r="E153" s="59">
        <f t="shared" si="23"/>
        <v>0</v>
      </c>
      <c r="F153" s="110">
        <f t="shared" si="23"/>
        <v>1500</v>
      </c>
    </row>
    <row r="154" spans="1:6" s="137" customFormat="1" ht="33.75">
      <c r="A154" s="161" t="s">
        <v>54</v>
      </c>
      <c r="B154" s="77">
        <v>200</v>
      </c>
      <c r="C154" s="64" t="s">
        <v>328</v>
      </c>
      <c r="D154" s="65">
        <v>1500</v>
      </c>
      <c r="E154" s="65">
        <v>0</v>
      </c>
      <c r="F154" s="111">
        <f>D154-E154</f>
        <v>1500</v>
      </c>
    </row>
    <row r="155" spans="1:6" s="67" customFormat="1" ht="13.5" thickBot="1">
      <c r="A155" s="169"/>
      <c r="B155" s="20"/>
      <c r="C155" s="7"/>
      <c r="D155" s="75"/>
      <c r="E155" s="75"/>
      <c r="F155" s="115"/>
    </row>
    <row r="156" spans="1:6" s="67" customFormat="1" ht="23.25" thickBot="1">
      <c r="A156" s="170" t="s">
        <v>176</v>
      </c>
      <c r="B156" s="21">
        <v>450</v>
      </c>
      <c r="C156" s="22" t="s">
        <v>175</v>
      </c>
      <c r="D156" s="63">
        <f>'доходы '!D16-D7</f>
        <v>-613200</v>
      </c>
      <c r="E156" s="63">
        <f>'доходы '!E16-E7</f>
        <v>2190679.01</v>
      </c>
      <c r="F156" s="116" t="s">
        <v>189</v>
      </c>
    </row>
    <row r="157" spans="1:6" s="67" customFormat="1" ht="12.75">
      <c r="A157" s="154"/>
      <c r="B157" s="8"/>
      <c r="C157" s="61"/>
      <c r="D157" s="17"/>
      <c r="E157" s="17"/>
      <c r="F157" s="117"/>
    </row>
    <row r="158" spans="1:6" s="67" customFormat="1" ht="12.75">
      <c r="A158" s="154"/>
      <c r="B158" s="8"/>
      <c r="C158" s="61"/>
      <c r="D158" s="17"/>
      <c r="E158" s="17"/>
      <c r="F158" s="117"/>
    </row>
    <row r="159" spans="1:6" s="67" customFormat="1" ht="12.75">
      <c r="A159" s="154"/>
      <c r="B159" s="8"/>
      <c r="C159" s="61"/>
      <c r="D159" s="17"/>
      <c r="E159" s="17"/>
      <c r="F159" s="117"/>
    </row>
    <row r="160" spans="1:6" s="67" customFormat="1" ht="12.75">
      <c r="A160" s="154"/>
      <c r="B160" s="8"/>
      <c r="C160" s="61"/>
      <c r="D160" s="17"/>
      <c r="E160" s="17"/>
      <c r="F160" s="117"/>
    </row>
    <row r="161" spans="1:6" s="67" customFormat="1" ht="12.75">
      <c r="A161" s="154"/>
      <c r="B161" s="8"/>
      <c r="C161" s="61"/>
      <c r="D161" s="17"/>
      <c r="E161" s="17"/>
      <c r="F161" s="117"/>
    </row>
    <row r="162" spans="1:6" s="67" customFormat="1" ht="12.75">
      <c r="A162" s="154"/>
      <c r="B162" s="8"/>
      <c r="C162" s="61"/>
      <c r="D162" s="17"/>
      <c r="E162" s="17"/>
      <c r="F162" s="117"/>
    </row>
    <row r="163" spans="1:6" s="67" customFormat="1" ht="12.75">
      <c r="A163" s="154"/>
      <c r="B163" s="8"/>
      <c r="C163" s="61"/>
      <c r="D163" s="17"/>
      <c r="E163" s="17"/>
      <c r="F163" s="117"/>
    </row>
    <row r="164" spans="1:6" s="67" customFormat="1" ht="12.75">
      <c r="A164" s="154"/>
      <c r="B164" s="8"/>
      <c r="C164" s="61"/>
      <c r="D164" s="17"/>
      <c r="E164" s="17"/>
      <c r="F164" s="117"/>
    </row>
    <row r="165" spans="1:43" s="67" customFormat="1" ht="12.75">
      <c r="A165" s="154"/>
      <c r="B165" s="8"/>
      <c r="C165" s="61"/>
      <c r="D165" s="17"/>
      <c r="E165" s="17"/>
      <c r="F165" s="117"/>
      <c r="K165" s="8"/>
      <c r="AQ165" s="8"/>
    </row>
    <row r="166" spans="1:256" s="67" customFormat="1" ht="12.75">
      <c r="A166" s="154"/>
      <c r="B166" s="8"/>
      <c r="C166" s="61"/>
      <c r="D166" s="17"/>
      <c r="E166" s="17"/>
      <c r="F166" s="11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9" spans="11:43" ht="12.75">
      <c r="K169" s="67"/>
      <c r="AQ169" s="67"/>
    </row>
    <row r="170" spans="7:256" ht="12.75"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43" s="67" customFormat="1" ht="12.75">
      <c r="A171" s="154"/>
      <c r="B171" s="8"/>
      <c r="C171" s="61"/>
      <c r="D171" s="17"/>
      <c r="E171" s="17"/>
      <c r="F171" s="117"/>
      <c r="K171" s="8"/>
      <c r="AQ171" s="8"/>
    </row>
    <row r="172" spans="1:256" s="67" customFormat="1" ht="12.75">
      <c r="A172" s="154"/>
      <c r="B172" s="8"/>
      <c r="C172" s="61"/>
      <c r="D172" s="17"/>
      <c r="E172" s="17"/>
      <c r="F172" s="117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5" spans="11:43" ht="12.75">
      <c r="K175" s="67"/>
      <c r="AQ175" s="67"/>
    </row>
    <row r="176" spans="7:256" ht="12.75">
      <c r="G176" s="67"/>
      <c r="H176" s="67"/>
      <c r="I176" s="67"/>
      <c r="J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1:256" s="67" customFormat="1" ht="12.75">
      <c r="A177" s="154"/>
      <c r="B177" s="8"/>
      <c r="C177" s="61"/>
      <c r="D177" s="17"/>
      <c r="E177" s="17"/>
      <c r="F177" s="11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2016-10-03T12:32:12Z</cp:lastPrinted>
  <dcterms:created xsi:type="dcterms:W3CDTF">1999-06-18T11:49:53Z</dcterms:created>
  <dcterms:modified xsi:type="dcterms:W3CDTF">2016-11-01T16:40:07Z</dcterms:modified>
  <cp:category/>
  <cp:version/>
  <cp:contentType/>
  <cp:contentStatus/>
</cp:coreProperties>
</file>