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" yWindow="65521" windowWidth="10725" windowHeight="8100" activeTab="0"/>
  </bookViews>
  <sheets>
    <sheet name="Источники" sheetId="1" r:id="rId1"/>
    <sheet name="доходы " sheetId="2" r:id="rId2"/>
    <sheet name="расходы" sheetId="3" r:id="rId3"/>
  </sheets>
  <definedNames>
    <definedName name="_xlnm.Print_Area" localSheetId="1">'доходы '!$A$1:$F$85</definedName>
    <definedName name="_xlnm.Print_Area" localSheetId="2">'расходы'!$A$1:$G$146</definedName>
  </definedNames>
  <calcPr fullCalcOnLoad="1"/>
</workbook>
</file>

<file path=xl/sharedStrings.xml><?xml version="1.0" encoding="utf-8"?>
<sst xmlns="http://schemas.openxmlformats.org/spreadsheetml/2006/main" count="815" uniqueCount="455">
  <si>
    <t>951 0409 0710003470  000</t>
  </si>
  <si>
    <t>951 0409 0710003470 240</t>
  </si>
  <si>
    <t>951 0409 0710003470  244</t>
  </si>
  <si>
    <t>Расходы на оформление технических паспортов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</si>
  <si>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Главный бухгалтер ________________  </t>
  </si>
  <si>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</si>
  <si>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</si>
  <si>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</si>
  <si>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</si>
  <si>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</si>
  <si>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951 0400 0000000000 000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</si>
  <si>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</si>
  <si>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</si>
  <si>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</si>
  <si>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</si>
  <si>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</si>
  <si>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</si>
  <si>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</si>
  <si>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</si>
  <si>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</si>
  <si>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</si>
  <si>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</si>
  <si>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</si>
  <si>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</si>
  <si>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</si>
  <si>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</si>
  <si>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</si>
  <si>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</si>
  <si>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</si>
  <si>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</si>
  <si>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</si>
  <si>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</si>
  <si>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</si>
  <si>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</si>
  <si>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</si>
  <si>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</si>
  <si>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</si>
  <si>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</si>
  <si>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</si>
  <si>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</si>
  <si>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Дотации бюджетам субъектов Российской Федерации и мкниципальных образований</t>
  </si>
  <si>
    <t>Дотации на выравнивание бюджетной обеспеченности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</si>
  <si>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</si>
  <si>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</si>
  <si>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</si>
  <si>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182  1  05  01050  01  0000  110</t>
  </si>
  <si>
    <t>182  1  05  01012  01  0000  110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</si>
  <si>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</si>
  <si>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</si>
  <si>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</si>
  <si>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</si>
  <si>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</si>
  <si>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</si>
  <si>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</si>
  <si>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</si>
  <si>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</si>
  <si>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</si>
  <si>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</si>
  <si>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</si>
  <si>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</si>
  <si>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</si>
  <si>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</si>
  <si>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</si>
  <si>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</si>
  <si>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</si>
  <si>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</si>
  <si>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</si>
  <si>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</si>
  <si>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</si>
  <si>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</si>
  <si>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</si>
  <si>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</si>
  <si>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</si>
  <si>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</si>
  <si>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</si>
  <si>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</si>
  <si>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</si>
  <si>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</si>
  <si>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</si>
  <si>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</si>
  <si>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</si>
  <si>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</si>
  <si>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</si>
  <si>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</si>
  <si>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</si>
  <si>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</si>
  <si>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</si>
  <si>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</si>
  <si>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</si>
  <si>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</si>
  <si>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</si>
  <si>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</si>
  <si>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</si>
  <si>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</si>
  <si>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</si>
  <si>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 xml:space="preserve">                                       (подпись)                (расшифровка подписи)</t>
  </si>
  <si>
    <t xml:space="preserve">                Форма 0503117  с.3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</si>
  <si>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</si>
  <si>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</si>
  <si>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</si>
  <si>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</si>
  <si>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</si>
  <si>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</si>
  <si>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</si>
  <si>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</si>
  <si>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</si>
  <si>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</si>
  <si>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</si>
  <si>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</si>
  <si>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</si>
  <si>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</si>
  <si>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</si>
  <si>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</si>
  <si>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</si>
  <si>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</si>
  <si>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</si>
  <si>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</si>
  <si>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</si>
  <si>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</si>
  <si>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</si>
  <si>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</si>
  <si>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</si>
  <si>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</si>
  <si>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</si>
  <si>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</si>
  <si>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</si>
  <si>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</si>
  <si>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</si>
  <si>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</si>
  <si>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</si>
  <si>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</si>
  <si>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</si>
  <si>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</si>
  <si>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</si>
  <si>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</si>
  <si>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</si>
  <si>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</si>
  <si>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</si>
  <si>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</si>
  <si>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</si>
  <si>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</si>
  <si>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</si>
  <si>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</si>
  <si>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</si>
  <si>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</si>
  <si>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</si>
  <si>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</si>
  <si>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</si>
  <si>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</si>
  <si>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</si>
  <si>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</si>
  <si>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</si>
  <si>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</si>
  <si>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</si>
  <si>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</si>
  <si>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</si>
  <si>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</si>
  <si>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</si>
  <si>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</si>
  <si>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</si>
  <si>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</si>
  <si>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</si>
  <si>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</si>
  <si>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</si>
  <si>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</si>
  <si>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</si>
  <si>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</si>
  <si>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</si>
  <si>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</si>
  <si>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</si>
  <si>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</si>
  <si>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</si>
  <si>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</si>
  <si>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</si>
  <si>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</si>
  <si>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</si>
  <si>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</si>
  <si>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</si>
  <si>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</si>
  <si>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</si>
  <si>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</si>
  <si>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</si>
  <si>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</si>
  <si>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</si>
  <si>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</si>
  <si>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</si>
  <si>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</si>
  <si>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</si>
  <si>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</si>
  <si>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</si>
  <si>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</si>
  <si>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</si>
  <si>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182  1  09  04000  00  0000  110</t>
  </si>
  <si>
    <t>182  1  09  04050  00  0000  110</t>
  </si>
  <si>
    <t>182  1  09  04053  10  0000  110</t>
  </si>
  <si>
    <t>815  1  11  05010  00  0000  120</t>
  </si>
  <si>
    <t>815  1  11  05013  10  0000  120</t>
  </si>
  <si>
    <t xml:space="preserve"> 1  09  00000  00  0000  000</t>
  </si>
  <si>
    <t>Итого внутренних оборотов</t>
  </si>
  <si>
    <t>Доходы бюджета - всего</t>
  </si>
  <si>
    <t>Расходы бюджета - ИТОГО</t>
  </si>
  <si>
    <t>951 0409 0000000 000 000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</si>
  <si>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</si>
  <si>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</si>
  <si>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</si>
  <si>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</si>
  <si>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</si>
  <si>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</si>
  <si>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</si>
  <si>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Прочая закупка товаров, работ и 
 услуг для обеспечения государственных (муниципальных) нужд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</si>
  <si>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</si>
  <si>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</si>
  <si>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</si>
  <si>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Пособия, компенсации и иные социальные выплаты гражданам, кроме публичных нормативных обязательств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</si>
  <si>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</si>
  <si>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>951 0409 0710073510  000</t>
  </si>
  <si>
    <t>951 0409 0710073510 244</t>
  </si>
  <si>
    <t>Тодыка Ю.А.</t>
  </si>
  <si>
    <t>ВОЗВРАТ ОСТАТКОВ СУБСИДИЙ, СУБВЕНЦИЙ И ИНЫХ МЕЖБЮДЖЕТНЫХ 
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</si>
  <si>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
 назначение, прошлых лет из бюджетов поселений</t>
  </si>
  <si>
    <t>ДОХОДЫ ОТ ОКАЗАНИЯ ПЛАТНЫХ УСЛУГ (РАБОТ) И КОМПЕНСАЦИИ ЗАТРАТ ГОСУДАРСТВА</t>
  </si>
  <si>
    <t>Прочие доходы от компенсации затрат  бюджетов поселений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</si>
  <si>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</si>
  <si>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>Прочие расходы в рамках обеспечения деятельности Администрации Лозновского сельского поселения(Иные закупки товаров, работ и услуг для обеспечения государственных (муниципальных) нужд)</t>
  </si>
  <si>
    <t>951 0113 9990099890  000</t>
  </si>
  <si>
    <t>951 0113 9990099890  244</t>
  </si>
  <si>
    <t xml:space="preserve">951 0409 07100S3510 244 </t>
  </si>
  <si>
    <t xml:space="preserve">951 0409 07100S3510 000 </t>
  </si>
  <si>
    <t>Обеспечение деятельности Администрации Лозновского сельского поселения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</si>
  <si>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</si>
  <si>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>Фонд оплаты труда государственных (муниципальных) органов</t>
  </si>
  <si>
    <t>Иные выплаты персоналу , 
 за исключением фонда оплаты труда</t>
  </si>
  <si>
    <t>Иные закупки товаров, работ,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</si>
  <si>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</si>
  <si>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</si>
  <si>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Подпрограмма «Комплексные меры противодействия злоупотреблению наркотиками и их незаконному обороту»</t>
  </si>
  <si>
    <t xml:space="preserve">Подпрограмма "Профилактика экстремизма и терроризма»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</si>
  <si>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</si>
  <si>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</si>
  <si>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</si>
  <si>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</t>
  </si>
  <si>
    <t xml:space="preserve"> Расходы на выплаты персоналу государственных (муниципальных) органов</t>
  </si>
  <si>
    <t>Подпрограмма "Пожарная безопасность"</t>
  </si>
  <si>
    <t>Подпрограмма "Обеспечение безопасности на воде"</t>
  </si>
  <si>
    <t xml:space="preserve">951 0409 07 0 00 00000 000 </t>
  </si>
  <si>
    <t>Подпрограмма «Развитие транспортной инфраструктуры»</t>
  </si>
  <si>
    <t xml:space="preserve">951 0409 07 1 00 00000 000 </t>
  </si>
  <si>
    <t xml:space="preserve">951 0409 07 1 00 S3510 240 </t>
  </si>
  <si>
    <t>951 0409 07 1 00 73510 240</t>
  </si>
  <si>
    <t>951 0409 0710022400 240</t>
  </si>
  <si>
    <t>Коммунальное хозяйство</t>
  </si>
  <si>
    <t>Муниципальная программа "Обеспечение качественными жилищно-коммунальными услугами населения"</t>
  </si>
  <si>
    <t>951 0502 01 0 00 00000 000</t>
  </si>
  <si>
    <t>951 0502 01 2 00 00000 000</t>
  </si>
  <si>
    <t>951 0502 01 2 00 23020 000</t>
  </si>
  <si>
    <t>951 0502 01 2 00 23020 240</t>
  </si>
  <si>
    <t>951 0502 01 2 00 23020 244</t>
  </si>
  <si>
    <t>Подпрограмма «Формирование комплексной системы управления отходами и вторичными материальными ресурсами»</t>
  </si>
  <si>
    <t>Экологическое просвещение в части информирования населения через средства массовой информации о природоохранной деятельности и состоянии окружающей среды и природных ресурсов Лозновского сельского поселения в рамках подпрограммы «Охрана окружающей среды» муниципальной программы Лозновского сельского поселения «Охрана окружающей среды и рациональное природопользование»</t>
  </si>
  <si>
    <t>Подпрограмма «Развитие культуры»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</si>
  <si>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</si>
  <si>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</si>
  <si>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Физическая культура</t>
  </si>
  <si>
    <t>Муниципальная программа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</si>
  <si>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</si>
  <si>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</si>
  <si>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>Непрограммные расходы муниципальных органов Лозновского сельского поселения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</si>
  <si>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</si>
  <si>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>Муниципальная программа Лозновского сельского поселения «Развитие транспортной системы»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</si>
  <si>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</si>
  <si>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усулгами населения Лозновского сельского поселения" муниципальной программы Лозновского сельского поселения "обеспечение качественными жилищно-коммунальными усулгами населения" (Иные закупки товаров, работ и усулг для обеспечения государственных (муниципальных) нужд)</t>
  </si>
  <si>
    <t>Подпрограмма «Благоустройство населенных пунктов Лозновского сельского поселения»</t>
  </si>
  <si>
    <t>Муниципальная программа Лозновского сельского поселения «Развитие культуры»</t>
  </si>
  <si>
    <t>Муниципальная программа Лозновского сельского поселения «Развитие физической культуры и спорта»</t>
  </si>
  <si>
    <t>Подпрограмма «Развитие физической культуры и массового спорта Лозновского сельского поселения»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</si>
  <si>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</si>
  <si>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</si>
  <si>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</si>
  <si>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</si>
  <si>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                                            (подпись)              (расшифровка подписи)</t>
  </si>
  <si>
    <t>Руководитель финансово-   __________________    Н.А.Самсонова</t>
  </si>
  <si>
    <t>экономической службы             (подпись)            (расшифровка подписи)</t>
  </si>
  <si>
    <t xml:space="preserve">Руководитель     __________________          Н.Г. Ершов   </t>
  </si>
  <si>
    <t>Подпрограмма «Противодействие коррупции в Лозновском сельском поселении»</t>
  </si>
  <si>
    <t>0502 00 0 00 00000 000</t>
  </si>
  <si>
    <t>000 8  50  00000  00  0000  000</t>
  </si>
  <si>
    <t>000 1  00  00000  00  0000  000</t>
  </si>
  <si>
    <t>000 1  01  00000  00  0000  000</t>
  </si>
  <si>
    <t>000 1  01  02000  01  0000  110</t>
  </si>
  <si>
    <t xml:space="preserve"> 000 1  01  02010  01  0000  110</t>
  </si>
  <si>
    <t>000 1  01  02020  01  0000  110</t>
  </si>
  <si>
    <t>000 1  01  02030  01  0000  110</t>
  </si>
  <si>
    <t>000 1  05  00000  00  0000  000</t>
  </si>
  <si>
    <t>000 1  05  03000  01  0000  110</t>
  </si>
  <si>
    <t>000 1  05  03010  01  0000  110</t>
  </si>
  <si>
    <t>000 1  05  03020  01  0000  110</t>
  </si>
  <si>
    <t xml:space="preserve"> 000 1  06  00000  00  0000  000</t>
  </si>
  <si>
    <t>000 1  06  01000  00  0000  110</t>
  </si>
  <si>
    <t>000 1  06  01030  10  0000  110</t>
  </si>
  <si>
    <t>000 1  06  06000  00  0000  110</t>
  </si>
  <si>
    <t>000 1  06  06030  00  0000  110</t>
  </si>
  <si>
    <t>000 1  06  06033  10  0000  110</t>
  </si>
  <si>
    <t>000 1  06  06040  00  0000  110</t>
  </si>
  <si>
    <t>000 1 06 6043 10 0000 110</t>
  </si>
  <si>
    <t>000  1  08  00000  00  0000  000</t>
  </si>
  <si>
    <t>000 1  08  04000  01  0000  110</t>
  </si>
  <si>
    <t>000 1  08  04020  01  0000  110</t>
  </si>
  <si>
    <t>000 1  11  00000  00  0000  000</t>
  </si>
  <si>
    <t>000 1  11  05000  00  0000  120</t>
  </si>
  <si>
    <t>000 1  11  05020  00  0000  120</t>
  </si>
  <si>
    <t>000 1  11  05025  10  0000  120</t>
  </si>
  <si>
    <t xml:space="preserve">000 1 11 07000 00 0000 120 </t>
  </si>
  <si>
    <t>000 1 11 07010 00 0000 120</t>
  </si>
  <si>
    <t>000 1 11 07015 10 0000 120</t>
  </si>
  <si>
    <t>000 1 13 00000 00 0000 000</t>
  </si>
  <si>
    <t>000 1 13 02995 00 0000 130</t>
  </si>
  <si>
    <t>000 1 13 02995 10 0000 130</t>
  </si>
  <si>
    <t>000 1  14  00000  00  0000  000</t>
  </si>
  <si>
    <t>000 1  14  06000  00  0000  430</t>
  </si>
  <si>
    <t>000 1 14 060 25 00 0000 430</t>
  </si>
  <si>
    <t>000 1 14 060 25 10 0000 430</t>
  </si>
  <si>
    <t xml:space="preserve">000 1 16  00000  00 0000 000 </t>
  </si>
  <si>
    <t>000 1  16 51040  00  0000  140</t>
  </si>
  <si>
    <t>000 1  16  51040  02  0000  140</t>
  </si>
  <si>
    <t>000  2  00  00000  00  0000  000</t>
  </si>
  <si>
    <t>000 2  02  00000  00  0000  000</t>
  </si>
  <si>
    <t>000 2  02  15001  10  0000  151</t>
  </si>
  <si>
    <t>000 2  02  30000  00  0000  151</t>
  </si>
  <si>
    <t>000 2  02  35118  00  0000  151</t>
  </si>
  <si>
    <t>000 2  02  30024  00  0000  151</t>
  </si>
  <si>
    <t>000 2  02  30024  10  0000  151</t>
  </si>
  <si>
    <t>000 2  02  40000  00  0000  151</t>
  </si>
  <si>
    <t>000 2  02  49999  00  0000  151</t>
  </si>
  <si>
    <t>000 2  02  49999  10  0000  151</t>
  </si>
  <si>
    <t>000 2 19 00000 00 0000 000</t>
  </si>
  <si>
    <t>000 2 19 60000 10 0000 151</t>
  </si>
  <si>
    <t xml:space="preserve"> 000 8 70 00000 00 0000 000</t>
  </si>
  <si>
    <t>000 8 70 00000 00 0000 000</t>
  </si>
  <si>
    <t xml:space="preserve">000 9600  00 0 00 00000  000  </t>
  </si>
  <si>
    <t xml:space="preserve">951 0000 00 0 00 00000 000 </t>
  </si>
  <si>
    <t xml:space="preserve"> 951  0100  00 0 00 00000  000 </t>
  </si>
  <si>
    <t xml:space="preserve">951 0104 0000000000 000 </t>
  </si>
  <si>
    <t xml:space="preserve">951 0104 8900000000 000 </t>
  </si>
  <si>
    <t>951 0104 89100 00000 000</t>
  </si>
  <si>
    <t xml:space="preserve">951 0104 8910000110 120 </t>
  </si>
  <si>
    <t xml:space="preserve">951 0104 8910000110 121 </t>
  </si>
  <si>
    <t xml:space="preserve">951 0104 8910000110 122 </t>
  </si>
  <si>
    <t xml:space="preserve">951 0104 8910000110 129 </t>
  </si>
  <si>
    <t>951 0104 89 1 00 00190 000</t>
  </si>
  <si>
    <t xml:space="preserve">951 0104 89 1 0000190 240 </t>
  </si>
  <si>
    <t xml:space="preserve">951 0104 89 1 00 00190 244 </t>
  </si>
  <si>
    <t xml:space="preserve">951 0104 89 1 00 99990 850 </t>
  </si>
  <si>
    <t xml:space="preserve">951 0104 8910099990 851 </t>
  </si>
  <si>
    <t xml:space="preserve">951 0104 8910099990 852 </t>
  </si>
  <si>
    <t>951 0104 8910099990 853</t>
  </si>
  <si>
    <t xml:space="preserve">951 0104 99  0 00 00000 000 </t>
  </si>
  <si>
    <t xml:space="preserve">951 0104 99 9 00 00000 000 </t>
  </si>
  <si>
    <t xml:space="preserve">951 0104 9990072390 000 </t>
  </si>
  <si>
    <t xml:space="preserve">951 0104 9990072390 244 </t>
  </si>
  <si>
    <t xml:space="preserve">951 0113 0000000000 000 </t>
  </si>
  <si>
    <t>951 0113 02 0 00 00000 000</t>
  </si>
  <si>
    <t>951 0113 02 1 00 00000 000</t>
  </si>
  <si>
    <t xml:space="preserve">951 0113 0210021540 000 </t>
  </si>
  <si>
    <t xml:space="preserve">951 0113 0210021540 244 </t>
  </si>
  <si>
    <t>951 0113 02 2 00 00000 000</t>
  </si>
  <si>
    <t>951 0113 02 3 00 00000 000</t>
  </si>
  <si>
    <t xml:space="preserve">951 0113 0220021610 244 </t>
  </si>
  <si>
    <t xml:space="preserve">951 0113 0220021610 000 </t>
  </si>
  <si>
    <t xml:space="preserve">951 0113 0230021620 000 </t>
  </si>
  <si>
    <t>951 0113 0230021620 244</t>
  </si>
  <si>
    <t>951 0113 89 1 00 00000 000</t>
  </si>
  <si>
    <t xml:space="preserve">951 0113 89 1 00 99990 850 </t>
  </si>
  <si>
    <t xml:space="preserve">951 0113 89 1 00 99990 852 </t>
  </si>
  <si>
    <t xml:space="preserve">951 0113 89 1 00 99990 853 </t>
  </si>
  <si>
    <t>951 0113 99 9 00 00000 000</t>
  </si>
  <si>
    <t xml:space="preserve">951 0113 9990021020 000 </t>
  </si>
  <si>
    <t>951 0113 99 9 00 21020 200</t>
  </si>
  <si>
    <t>951 0113 99 9 00 21020 240</t>
  </si>
  <si>
    <t xml:space="preserve">951 0113 9990021020 244 </t>
  </si>
  <si>
    <t>951 0113 9990028320 000</t>
  </si>
  <si>
    <t>951 0113 99 9 00 28320 200</t>
  </si>
  <si>
    <t>951 0113 99 9 0028320 240</t>
  </si>
  <si>
    <t>951 0113 9990028320 244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</si>
  <si>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</si>
  <si>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</si>
  <si>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</si>
  <si>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</si>
  <si>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>951 0203 99 9 00 51180 120</t>
  </si>
  <si>
    <t xml:space="preserve">951 0203 9990051180 121 </t>
  </si>
  <si>
    <t>951 0203 9990051180 129</t>
  </si>
  <si>
    <t xml:space="preserve">951 0300 0000000000 000 </t>
  </si>
  <si>
    <t xml:space="preserve">951 0309 000000000 000 </t>
  </si>
  <si>
    <t>951 0309 03 0 00 00000 000</t>
  </si>
  <si>
    <t>951 0309 03 1 00 00000 000</t>
  </si>
  <si>
    <t xml:space="preserve">951 0309 0310021670 000 </t>
  </si>
  <si>
    <t>951 0309 03 1 00 21670 240</t>
  </si>
  <si>
    <t>951 0309 0310021670 244</t>
  </si>
  <si>
    <t>951 0309 03 3 00 00000 000</t>
  </si>
  <si>
    <t>951 0309 0330021710 000</t>
  </si>
  <si>
    <t>951 0309 03 3 00 21710 240</t>
  </si>
  <si>
    <t xml:space="preserve">951 0309 0330021710 244 </t>
  </si>
  <si>
    <t xml:space="preserve">951 0500 0000000000 000 </t>
  </si>
  <si>
    <t xml:space="preserve">951 0503 0000000000 000 </t>
  </si>
  <si>
    <t>951 0503 01 0 00 00000 000</t>
  </si>
  <si>
    <t xml:space="preserve">951 0503 0120000000 000 </t>
  </si>
  <si>
    <t xml:space="preserve">951 0503 0120023010 000 </t>
  </si>
  <si>
    <t>951 0503 01 2 00 23010 240</t>
  </si>
  <si>
    <t xml:space="preserve">951 0503 0120023010 244 </t>
  </si>
  <si>
    <t>951 0503 01 3 00 00000 000</t>
  </si>
  <si>
    <t>951 0503 0130023030 000</t>
  </si>
  <si>
    <t>951 0503 01 3 00 23030 240</t>
  </si>
  <si>
    <t xml:space="preserve">951 0503 0130023030 244 </t>
  </si>
  <si>
    <t>951 0503 0130023040 000</t>
  </si>
  <si>
    <t>951 0503 01 3 00 23040 240</t>
  </si>
  <si>
    <t xml:space="preserve">951 0503 0130023040 244 </t>
  </si>
  <si>
    <t xml:space="preserve">951 0600 0000000000 000 </t>
  </si>
  <si>
    <t xml:space="preserve">951 0605 0000000 000 </t>
  </si>
  <si>
    <t>951 0605 05 2 00 00000 000</t>
  </si>
  <si>
    <t>951 0605 0520021680 000</t>
  </si>
  <si>
    <t>951 0605 05 2 00 21680 240</t>
  </si>
  <si>
    <t xml:space="preserve">951 0605 0520021680 244 </t>
  </si>
  <si>
    <t>951 0700 0000000000 000</t>
  </si>
  <si>
    <t>951 0705 0000000000 000</t>
  </si>
  <si>
    <t>951 0705 89 1 00 00000 000</t>
  </si>
  <si>
    <t>951 0705 8910000190 000</t>
  </si>
  <si>
    <t>951 0705 8910000190 244</t>
  </si>
  <si>
    <t>951 0800 0000000000 000</t>
  </si>
  <si>
    <t>951 0801 0000000 000 000</t>
  </si>
  <si>
    <t>951 0801 04 0 00 00000 000</t>
  </si>
  <si>
    <t>951 0801 04 1 00 00000 000</t>
  </si>
  <si>
    <t xml:space="preserve">951 0801 0410000590 600 </t>
  </si>
  <si>
    <t>951 0801 04 1 00 00590 610</t>
  </si>
  <si>
    <t>951 0801 0410000590 611</t>
  </si>
  <si>
    <t>951 0801  0410073850 600</t>
  </si>
  <si>
    <t>951 0801 0410073850 610</t>
  </si>
  <si>
    <t>951 0801 0410073850 611</t>
  </si>
  <si>
    <t>951 0801 04100S3850 600</t>
  </si>
  <si>
    <t>951 0801 04100S3850 610</t>
  </si>
  <si>
    <t>951 0801 04100S3850 611</t>
  </si>
  <si>
    <t xml:space="preserve">951 1000 0000000000 000 </t>
  </si>
  <si>
    <t xml:space="preserve">951 1001 0000000000 000 </t>
  </si>
  <si>
    <t>951 1001 99 9 00 00000 000</t>
  </si>
  <si>
    <t>951 1001 9990010050 000</t>
  </si>
  <si>
    <t>951 1001 999 00 10050 320</t>
  </si>
  <si>
    <t>951 1001 9990010050 321</t>
  </si>
  <si>
    <t>951 1100 0000000 000 000</t>
  </si>
  <si>
    <t>951 1101 00 0 00 00000 000</t>
  </si>
  <si>
    <t>951 1101 06 0 00 00000 000</t>
  </si>
  <si>
    <t>951 1101 06 1 00 00000 000</t>
  </si>
  <si>
    <t xml:space="preserve">951 1101 0610021950 000 </t>
  </si>
  <si>
    <t>951 1101 06 1 00 21950 240</t>
  </si>
  <si>
    <t xml:space="preserve">951 1101 0610021950 244 </t>
  </si>
  <si>
    <t xml:space="preserve">                  1 марта 2017 года</t>
  </si>
  <si>
    <t>01.03.2017</t>
  </si>
  <si>
    <t>02 марта 2017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</si>
</sst>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 ;[Red]\-0.00\ "/>
    <numFmt numFmtId="189" formatCode="[$-FC19]d\ mmmm\ yyyy\ &quot;г.&quot;"/>
    <numFmt numFmtId="190" formatCode="#,##0.00_ ;[Red]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/>
    </xf>
    <xf numFmtId="49" fontId="6" fillId="33" borderId="12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Continuous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49" fontId="6" fillId="33" borderId="22" xfId="0" applyNumberFormat="1" applyFont="1" applyFill="1" applyBorder="1" applyAlignment="1">
      <alignment horizontal="centerContinuous"/>
    </xf>
    <xf numFmtId="49" fontId="6" fillId="33" borderId="24" xfId="0" applyNumberFormat="1" applyFont="1" applyFill="1" applyBorder="1" applyAlignment="1">
      <alignment horizontal="centerContinuous"/>
    </xf>
    <xf numFmtId="49" fontId="6" fillId="33" borderId="0" xfId="0" applyNumberFormat="1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6" fillId="33" borderId="2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33" borderId="28" xfId="0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4" fontId="6" fillId="33" borderId="20" xfId="0" applyNumberFormat="1" applyFont="1" applyFill="1" applyBorder="1" applyAlignment="1">
      <alignment horizontal="right"/>
    </xf>
    <xf numFmtId="49" fontId="6" fillId="35" borderId="27" xfId="0" applyNumberFormat="1" applyFont="1" applyFill="1" applyBorder="1" applyAlignment="1">
      <alignment horizontal="center"/>
    </xf>
    <xf numFmtId="4" fontId="6" fillId="35" borderId="27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35" borderId="27" xfId="0" applyNumberFormat="1" applyFont="1" applyFill="1" applyBorder="1" applyAlignment="1">
      <alignment horizontal="right"/>
    </xf>
    <xf numFmtId="4" fontId="6" fillId="33" borderId="0" xfId="0" applyNumberFormat="1" applyFont="1" applyFill="1" applyAlignment="1">
      <alignment/>
    </xf>
    <xf numFmtId="4" fontId="5" fillId="33" borderId="15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/>
    </xf>
    <xf numFmtId="0" fontId="4" fillId="35" borderId="27" xfId="0" applyNumberFormat="1" applyFont="1" applyFill="1" applyBorder="1" applyAlignment="1">
      <alignment wrapText="1"/>
    </xf>
    <xf numFmtId="1" fontId="4" fillId="35" borderId="27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0" fontId="4" fillId="36" borderId="30" xfId="0" applyNumberFormat="1" applyFont="1" applyFill="1" applyBorder="1" applyAlignment="1">
      <alignment wrapText="1"/>
    </xf>
    <xf numFmtId="1" fontId="4" fillId="36" borderId="30" xfId="0" applyNumberFormat="1" applyFont="1" applyFill="1" applyBorder="1" applyAlignment="1">
      <alignment horizontal="center"/>
    </xf>
    <xf numFmtId="49" fontId="4" fillId="36" borderId="30" xfId="0" applyNumberFormat="1" applyFont="1" applyFill="1" applyBorder="1" applyAlignment="1">
      <alignment horizontal="center"/>
    </xf>
    <xf numFmtId="4" fontId="4" fillId="36" borderId="30" xfId="0" applyNumberFormat="1" applyFont="1" applyFill="1" applyBorder="1" applyAlignment="1">
      <alignment horizontal="right"/>
    </xf>
    <xf numFmtId="4" fontId="6" fillId="36" borderId="27" xfId="0" applyNumberFormat="1" applyFont="1" applyFill="1" applyBorder="1" applyAlignment="1">
      <alignment horizontal="right"/>
    </xf>
    <xf numFmtId="0" fontId="4" fillId="37" borderId="27" xfId="0" applyNumberFormat="1" applyFont="1" applyFill="1" applyBorder="1" applyAlignment="1">
      <alignment wrapText="1"/>
    </xf>
    <xf numFmtId="1" fontId="4" fillId="37" borderId="27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" fontId="4" fillId="37" borderId="27" xfId="0" applyNumberFormat="1" applyFont="1" applyFill="1" applyBorder="1" applyAlignment="1">
      <alignment horizontal="right"/>
    </xf>
    <xf numFmtId="4" fontId="6" fillId="37" borderId="27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1" fontId="4" fillId="39" borderId="31" xfId="0" applyNumberFormat="1" applyFont="1" applyFill="1" applyBorder="1" applyAlignment="1">
      <alignment horizontal="center"/>
    </xf>
    <xf numFmtId="1" fontId="4" fillId="40" borderId="27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right"/>
    </xf>
    <xf numFmtId="1" fontId="4" fillId="41" borderId="12" xfId="0" applyNumberFormat="1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right"/>
    </xf>
    <xf numFmtId="49" fontId="6" fillId="41" borderId="27" xfId="0" applyNumberFormat="1" applyFont="1" applyFill="1" applyBorder="1" applyAlignment="1">
      <alignment horizontal="center"/>
    </xf>
    <xf numFmtId="4" fontId="6" fillId="41" borderId="27" xfId="0" applyNumberFormat="1" applyFont="1" applyFill="1" applyBorder="1" applyAlignment="1">
      <alignment horizontal="right"/>
    </xf>
    <xf numFmtId="4" fontId="4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/>
    </xf>
    <xf numFmtId="190" fontId="5" fillId="33" borderId="15" xfId="0" applyNumberFormat="1" applyFont="1" applyFill="1" applyBorder="1" applyAlignment="1">
      <alignment/>
    </xf>
    <xf numFmtId="190" fontId="6" fillId="33" borderId="28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190" fontId="6" fillId="33" borderId="28" xfId="0" applyNumberFormat="1" applyFont="1" applyFill="1" applyBorder="1" applyAlignment="1">
      <alignment horizontal="center" vertical="center"/>
    </xf>
    <xf numFmtId="190" fontId="4" fillId="39" borderId="32" xfId="0" applyNumberFormat="1" applyFont="1" applyFill="1" applyBorder="1" applyAlignment="1">
      <alignment horizontal="right"/>
    </xf>
    <xf numFmtId="190" fontId="4" fillId="33" borderId="27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6" fillId="35" borderId="27" xfId="0" applyNumberFormat="1" applyFont="1" applyFill="1" applyBorder="1" applyAlignment="1">
      <alignment horizontal="right"/>
    </xf>
    <xf numFmtId="190" fontId="6" fillId="33" borderId="27" xfId="0" applyNumberFormat="1" applyFont="1" applyFill="1" applyBorder="1" applyAlignment="1">
      <alignment horizontal="right"/>
    </xf>
    <xf numFmtId="190" fontId="4" fillId="0" borderId="27" xfId="0" applyNumberFormat="1" applyFont="1" applyFill="1" applyBorder="1" applyAlignment="1">
      <alignment horizontal="right"/>
    </xf>
    <xf numFmtId="190" fontId="6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 horizontal="center"/>
    </xf>
    <xf numFmtId="190" fontId="6" fillId="33" borderId="32" xfId="0" applyNumberFormat="1" applyFont="1" applyFill="1" applyBorder="1" applyAlignment="1">
      <alignment horizontal="center"/>
    </xf>
    <xf numFmtId="190" fontId="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  <xf numFmtId="0" fontId="5" fillId="35" borderId="0" xfId="0" applyFont="1" applyFill="1" applyAlignment="1">
      <alignment/>
    </xf>
    <xf numFmtId="0" fontId="10" fillId="41" borderId="0" xfId="0" applyFont="1" applyFill="1" applyBorder="1" applyAlignment="1">
      <alignment wrapText="1"/>
    </xf>
    <xf numFmtId="2" fontId="10" fillId="41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190" fontId="4" fillId="41" borderId="27" xfId="0" applyNumberFormat="1" applyFont="1" applyFill="1" applyBorder="1" applyAlignment="1">
      <alignment horizontal="right"/>
    </xf>
    <xf numFmtId="49" fontId="6" fillId="33" borderId="33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wrapText="1"/>
    </xf>
    <xf numFmtId="49" fontId="4" fillId="39" borderId="34" xfId="0" applyNumberFormat="1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right"/>
    </xf>
    <xf numFmtId="4" fontId="4" fillId="39" borderId="35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171" fontId="6" fillId="0" borderId="27" xfId="0" applyNumberFormat="1" applyFont="1" applyFill="1" applyBorder="1" applyAlignment="1">
      <alignment horizontal="right"/>
    </xf>
    <xf numFmtId="171" fontId="6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vertical="justify" wrapText="1"/>
    </xf>
    <xf numFmtId="0" fontId="11" fillId="33" borderId="0" xfId="0" applyFont="1" applyFill="1" applyAlignment="1">
      <alignment horizontal="left" vertical="justify" wrapText="1"/>
    </xf>
    <xf numFmtId="0" fontId="11" fillId="33" borderId="15" xfId="0" applyFont="1" applyFill="1" applyBorder="1" applyAlignment="1">
      <alignment horizontal="left" vertical="justify" wrapText="1"/>
    </xf>
    <xf numFmtId="0" fontId="11" fillId="33" borderId="16" xfId="0" applyFont="1" applyFill="1" applyBorder="1" applyAlignment="1">
      <alignment horizontal="left" vertical="justify" wrapText="1"/>
    </xf>
    <xf numFmtId="0" fontId="11" fillId="33" borderId="36" xfId="0" applyFont="1" applyFill="1" applyBorder="1" applyAlignment="1">
      <alignment horizontal="left" vertical="justify" wrapText="1"/>
    </xf>
    <xf numFmtId="0" fontId="10" fillId="39" borderId="19" xfId="0" applyNumberFormat="1" applyFont="1" applyFill="1" applyBorder="1" applyAlignment="1">
      <alignment horizontal="left" vertical="justify" wrapText="1"/>
    </xf>
    <xf numFmtId="0" fontId="10" fillId="41" borderId="12" xfId="0" applyNumberFormat="1" applyFont="1" applyFill="1" applyBorder="1" applyAlignment="1">
      <alignment horizontal="left" vertical="justify" wrapText="1"/>
    </xf>
    <xf numFmtId="0" fontId="12" fillId="40" borderId="27" xfId="0" applyFont="1" applyFill="1" applyBorder="1" applyAlignment="1">
      <alignment horizontal="left" vertical="justify" wrapText="1"/>
    </xf>
    <xf numFmtId="0" fontId="10" fillId="35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horizontal="left" vertical="justify" wrapText="1"/>
    </xf>
    <xf numFmtId="0" fontId="11" fillId="0" borderId="27" xfId="0" applyNumberFormat="1" applyFont="1" applyBorder="1" applyAlignment="1">
      <alignment horizontal="left" vertical="justify" wrapText="1"/>
    </xf>
    <xf numFmtId="0" fontId="12" fillId="41" borderId="27" xfId="0" applyFont="1" applyFill="1" applyBorder="1" applyAlignment="1">
      <alignment horizontal="left" vertical="justify" wrapText="1"/>
    </xf>
    <xf numFmtId="0" fontId="13" fillId="41" borderId="27" xfId="0" applyFont="1" applyFill="1" applyBorder="1" applyAlignment="1">
      <alignment horizontal="left" vertical="justify" wrapText="1"/>
    </xf>
    <xf numFmtId="0" fontId="10" fillId="41" borderId="27" xfId="0" applyFont="1" applyFill="1" applyBorder="1" applyAlignment="1">
      <alignment vertical="justify" wrapText="1"/>
    </xf>
    <xf numFmtId="0" fontId="10" fillId="0" borderId="27" xfId="0" applyFont="1" applyFill="1" applyBorder="1" applyAlignment="1">
      <alignment vertical="justify" wrapText="1"/>
    </xf>
    <xf numFmtId="0" fontId="14" fillId="41" borderId="27" xfId="0" applyFont="1" applyFill="1" applyBorder="1" applyAlignment="1">
      <alignment horizontal="left" vertical="justify" wrapText="1"/>
    </xf>
    <xf numFmtId="0" fontId="11" fillId="33" borderId="0" xfId="0" applyFont="1" applyFill="1" applyBorder="1" applyAlignment="1">
      <alignment horizontal="left" vertical="justify" wrapText="1"/>
    </xf>
    <xf numFmtId="0" fontId="11" fillId="33" borderId="37" xfId="0" applyFont="1" applyFill="1" applyBorder="1" applyAlignment="1">
      <alignment horizontal="left" vertical="justify" wrapText="1"/>
    </xf>
    <xf numFmtId="0" fontId="10" fillId="0" borderId="27" xfId="0" applyFont="1" applyFill="1" applyBorder="1" applyAlignment="1">
      <alignment horizontal="left" vertical="distributed"/>
    </xf>
    <xf numFmtId="0" fontId="10" fillId="0" borderId="27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horizontal="left" vertical="justify" wrapText="1"/>
    </xf>
    <xf numFmtId="1" fontId="4" fillId="33" borderId="27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0" fontId="10" fillId="33" borderId="27" xfId="0" applyFont="1" applyFill="1" applyBorder="1" applyAlignment="1">
      <alignment horizontal="left" vertical="distributed"/>
    </xf>
    <xf numFmtId="0" fontId="10" fillId="35" borderId="27" xfId="0" applyFont="1" applyFill="1" applyBorder="1" applyAlignment="1">
      <alignment horizontal="left" vertical="distributed"/>
    </xf>
    <xf numFmtId="0" fontId="11" fillId="35" borderId="0" xfId="0" applyFont="1" applyFill="1" applyAlignment="1">
      <alignment vertical="justify" wrapText="1"/>
    </xf>
    <xf numFmtId="1" fontId="4" fillId="41" borderId="27" xfId="0" applyNumberFormat="1" applyFont="1" applyFill="1" applyBorder="1" applyAlignment="1">
      <alignment horizontal="center"/>
    </xf>
    <xf numFmtId="0" fontId="10" fillId="41" borderId="27" xfId="0" applyFont="1" applyFill="1" applyBorder="1" applyAlignment="1">
      <alignment horizontal="left" vertical="justify" wrapText="1"/>
    </xf>
    <xf numFmtId="0" fontId="8" fillId="41" borderId="0" xfId="0" applyFont="1" applyFill="1" applyAlignment="1">
      <alignment/>
    </xf>
    <xf numFmtId="171" fontId="6" fillId="35" borderId="27" xfId="0" applyNumberFormat="1" applyFont="1" applyFill="1" applyBorder="1" applyAlignment="1">
      <alignment horizontal="right"/>
    </xf>
    <xf numFmtId="171" fontId="6" fillId="35" borderId="27" xfId="0" applyNumberFormat="1" applyFont="1" applyFill="1" applyBorder="1" applyAlignment="1">
      <alignment horizontal="center"/>
    </xf>
    <xf numFmtId="190" fontId="4" fillId="35" borderId="27" xfId="0" applyNumberFormat="1" applyFont="1" applyFill="1" applyBorder="1" applyAlignment="1">
      <alignment horizontal="right"/>
    </xf>
    <xf numFmtId="0" fontId="10" fillId="35" borderId="27" xfId="0" applyFont="1" applyFill="1" applyBorder="1" applyAlignment="1">
      <alignment wrapText="1"/>
    </xf>
    <xf numFmtId="2" fontId="10" fillId="35" borderId="27" xfId="0" applyNumberFormat="1" applyFont="1" applyFill="1" applyBorder="1" applyAlignment="1">
      <alignment wrapText="1"/>
    </xf>
    <xf numFmtId="1" fontId="4" fillId="35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 wrapText="1"/>
    </xf>
    <xf numFmtId="49" fontId="10" fillId="35" borderId="27" xfId="0" applyNumberFormat="1" applyFont="1" applyFill="1" applyBorder="1" applyAlignment="1">
      <alignment horizontal="center" wrapText="1"/>
    </xf>
    <xf numFmtId="2" fontId="10" fillId="35" borderId="27" xfId="0" applyNumberFormat="1" applyFont="1" applyFill="1" applyBorder="1" applyAlignment="1">
      <alignment horizontal="right" wrapText="1"/>
    </xf>
    <xf numFmtId="49" fontId="10" fillId="35" borderId="27" xfId="0" applyNumberFormat="1" applyFont="1" applyFill="1" applyBorder="1" applyAlignment="1">
      <alignment horizontal="left" wrapText="1"/>
    </xf>
    <xf numFmtId="49" fontId="10" fillId="41" borderId="27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8">
      <selection activeCell="C25" sqref="C25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16"/>
      <c r="B1" s="117"/>
      <c r="C1" s="7"/>
      <c r="D1" s="118"/>
      <c r="E1" s="118" t="s">
        <v>96</v>
      </c>
      <c r="F1" s="7"/>
    </row>
    <row r="2" spans="1:6" ht="12.75">
      <c r="A2" s="119"/>
      <c r="B2" s="120"/>
      <c r="C2" s="121"/>
      <c r="D2" s="122"/>
      <c r="E2" s="122"/>
      <c r="F2" s="122"/>
    </row>
    <row r="3" spans="1:6" ht="12.75">
      <c r="A3" s="45" t="s">
        <v>55</v>
      </c>
      <c r="B3" s="9"/>
      <c r="C3" s="9"/>
      <c r="D3" s="1"/>
      <c r="E3" s="1"/>
      <c r="F3" s="118"/>
    </row>
    <row r="4" spans="1:6" ht="12.75">
      <c r="A4" s="46"/>
      <c r="B4" s="123"/>
      <c r="C4" s="47"/>
      <c r="D4" s="48"/>
      <c r="E4" s="48"/>
      <c r="F4" s="49"/>
    </row>
    <row r="5" spans="1:6" ht="12.75">
      <c r="A5" s="125"/>
      <c r="B5" s="126" t="s">
        <v>114</v>
      </c>
      <c r="C5" s="126" t="s">
        <v>56</v>
      </c>
      <c r="D5" s="127" t="s">
        <v>134</v>
      </c>
      <c r="E5" s="126"/>
      <c r="F5" s="126" t="s">
        <v>120</v>
      </c>
    </row>
    <row r="6" spans="1:6" ht="12.75">
      <c r="A6" s="126" t="s">
        <v>112</v>
      </c>
      <c r="B6" s="126" t="s">
        <v>115</v>
      </c>
      <c r="C6" s="126" t="s">
        <v>57</v>
      </c>
      <c r="D6" s="127" t="s">
        <v>133</v>
      </c>
      <c r="E6" s="127" t="s">
        <v>125</v>
      </c>
      <c r="F6" s="127" t="s">
        <v>110</v>
      </c>
    </row>
    <row r="7" spans="1:6" ht="12.75">
      <c r="A7" s="125"/>
      <c r="B7" s="126" t="s">
        <v>116</v>
      </c>
      <c r="C7" s="126" t="s">
        <v>58</v>
      </c>
      <c r="D7" s="127" t="s">
        <v>110</v>
      </c>
      <c r="E7" s="126"/>
      <c r="F7" s="126"/>
    </row>
    <row r="8" spans="1:6" ht="12.75">
      <c r="A8" s="126"/>
      <c r="B8" s="126"/>
      <c r="C8" s="126" t="s">
        <v>136</v>
      </c>
      <c r="D8" s="127"/>
      <c r="E8" s="127"/>
      <c r="F8" s="127"/>
    </row>
    <row r="9" spans="1:6" ht="12.75">
      <c r="A9" s="126"/>
      <c r="B9" s="126"/>
      <c r="C9" s="126" t="s">
        <v>137</v>
      </c>
      <c r="D9" s="127"/>
      <c r="E9" s="127"/>
      <c r="F9" s="127"/>
    </row>
    <row r="10" spans="1:6" ht="12.75">
      <c r="A10" s="128">
        <v>1</v>
      </c>
      <c r="B10" s="128">
        <v>2</v>
      </c>
      <c r="C10" s="128">
        <v>3</v>
      </c>
      <c r="D10" s="127" t="s">
        <v>108</v>
      </c>
      <c r="E10" s="127" t="s">
        <v>127</v>
      </c>
      <c r="F10" s="127" t="s">
        <v>128</v>
      </c>
    </row>
    <row r="11" spans="1:6" ht="25.5" customHeight="1">
      <c r="A11" s="36" t="s">
        <v>59</v>
      </c>
      <c r="B11" s="54" t="s">
        <v>60</v>
      </c>
      <c r="C11" s="54" t="s">
        <v>61</v>
      </c>
      <c r="D11" s="52">
        <f>D12+D18</f>
        <v>0</v>
      </c>
      <c r="E11" s="52">
        <f>E12+E18</f>
        <v>-315758.68999999994</v>
      </c>
      <c r="F11" s="52"/>
    </row>
    <row r="12" spans="1:6" ht="2.25" customHeight="1" hidden="1">
      <c r="A12" s="36" t="s">
        <v>62</v>
      </c>
      <c r="B12" s="54" t="s">
        <v>63</v>
      </c>
      <c r="C12" s="54"/>
      <c r="D12" s="52"/>
      <c r="E12" s="52">
        <f>E13-E16</f>
        <v>0</v>
      </c>
      <c r="F12" s="39"/>
    </row>
    <row r="13" spans="1:6" ht="33.75" customHeight="1" hidden="1">
      <c r="A13" s="36" t="s">
        <v>64</v>
      </c>
      <c r="B13" s="54"/>
      <c r="C13" s="54" t="s">
        <v>65</v>
      </c>
      <c r="D13" s="52">
        <v>1789800</v>
      </c>
      <c r="E13" s="52">
        <v>1789800</v>
      </c>
      <c r="F13" s="39">
        <v>0</v>
      </c>
    </row>
    <row r="14" spans="1:6" ht="46.5" customHeight="1" hidden="1">
      <c r="A14" s="36" t="s">
        <v>66</v>
      </c>
      <c r="B14" s="54"/>
      <c r="C14" s="54" t="s">
        <v>67</v>
      </c>
      <c r="D14" s="52">
        <v>-1789800</v>
      </c>
      <c r="E14" s="52">
        <v>1789800</v>
      </c>
      <c r="F14" s="39">
        <v>0</v>
      </c>
    </row>
    <row r="15" spans="1:6" ht="54.75" customHeight="1" hidden="1">
      <c r="A15" s="129" t="s">
        <v>68</v>
      </c>
      <c r="B15" s="54"/>
      <c r="C15" s="54" t="s">
        <v>69</v>
      </c>
      <c r="D15" s="52">
        <v>-1789800</v>
      </c>
      <c r="E15" s="52">
        <v>1789800</v>
      </c>
      <c r="F15" s="39">
        <v>0</v>
      </c>
    </row>
    <row r="16" spans="1:6" ht="55.5" customHeight="1" hidden="1">
      <c r="A16" s="129" t="s">
        <v>70</v>
      </c>
      <c r="B16" s="54"/>
      <c r="C16" s="54" t="s">
        <v>71</v>
      </c>
      <c r="D16" s="52">
        <v>1789800</v>
      </c>
      <c r="E16" s="52">
        <v>1789800</v>
      </c>
      <c r="F16" s="39">
        <f>D16-E16</f>
        <v>0</v>
      </c>
    </row>
    <row r="17" spans="1:6" ht="63" customHeight="1" hidden="1">
      <c r="A17" s="129" t="s">
        <v>72</v>
      </c>
      <c r="B17" s="54"/>
      <c r="C17" s="54" t="s">
        <v>73</v>
      </c>
      <c r="D17" s="52">
        <v>1789800</v>
      </c>
      <c r="E17" s="52">
        <v>1789800</v>
      </c>
      <c r="F17" s="39">
        <f>D17-E17</f>
        <v>0</v>
      </c>
    </row>
    <row r="18" spans="1:6" ht="34.5" customHeight="1">
      <c r="A18" s="36" t="s">
        <v>74</v>
      </c>
      <c r="B18" s="54" t="s">
        <v>75</v>
      </c>
      <c r="C18" s="54" t="s">
        <v>76</v>
      </c>
      <c r="D18" s="52">
        <f>D19+D23</f>
        <v>0</v>
      </c>
      <c r="E18" s="52">
        <f>E19+E26</f>
        <v>-315758.68999999994</v>
      </c>
      <c r="F18" s="39"/>
    </row>
    <row r="19" spans="1:6" ht="25.5" customHeight="1">
      <c r="A19" s="36" t="s">
        <v>77</v>
      </c>
      <c r="B19" s="54" t="s">
        <v>78</v>
      </c>
      <c r="C19" s="54" t="s">
        <v>79</v>
      </c>
      <c r="D19" s="52">
        <f aca="true" t="shared" si="0" ref="D19:E21">D20</f>
        <v>-8819300</v>
      </c>
      <c r="E19" s="52">
        <f t="shared" si="0"/>
        <v>-1340782.21</v>
      </c>
      <c r="F19" s="39" t="s">
        <v>131</v>
      </c>
    </row>
    <row r="20" spans="1:6" ht="24" customHeight="1">
      <c r="A20" s="36" t="s">
        <v>80</v>
      </c>
      <c r="B20" s="37" t="s">
        <v>78</v>
      </c>
      <c r="C20" s="54" t="s">
        <v>81</v>
      </c>
      <c r="D20" s="52">
        <f t="shared" si="0"/>
        <v>-8819300</v>
      </c>
      <c r="E20" s="52">
        <f t="shared" si="0"/>
        <v>-1340782.21</v>
      </c>
      <c r="F20" s="39" t="s">
        <v>131</v>
      </c>
    </row>
    <row r="21" spans="1:6" ht="27.75" customHeight="1">
      <c r="A21" s="36" t="s">
        <v>82</v>
      </c>
      <c r="B21" s="37" t="s">
        <v>78</v>
      </c>
      <c r="C21" s="54" t="s">
        <v>83</v>
      </c>
      <c r="D21" s="52">
        <f t="shared" si="0"/>
        <v>-8819300</v>
      </c>
      <c r="E21" s="52">
        <f t="shared" si="0"/>
        <v>-1340782.21</v>
      </c>
      <c r="F21" s="39" t="s">
        <v>131</v>
      </c>
    </row>
    <row r="22" spans="1:6" ht="34.5" customHeight="1">
      <c r="A22" s="36" t="s">
        <v>84</v>
      </c>
      <c r="B22" s="37" t="s">
        <v>78</v>
      </c>
      <c r="C22" s="54" t="s">
        <v>85</v>
      </c>
      <c r="D22" s="52">
        <f>-'доходы '!D16</f>
        <v>-8819300</v>
      </c>
      <c r="E22" s="52">
        <v>-1340782.21</v>
      </c>
      <c r="F22" s="39" t="s">
        <v>131</v>
      </c>
    </row>
    <row r="23" spans="1:6" ht="23.25" customHeight="1">
      <c r="A23" s="36" t="s">
        <v>86</v>
      </c>
      <c r="B23" s="37" t="s">
        <v>87</v>
      </c>
      <c r="C23" s="54" t="s">
        <v>88</v>
      </c>
      <c r="D23" s="52">
        <f aca="true" t="shared" si="1" ref="D23:E25">D24</f>
        <v>8819300</v>
      </c>
      <c r="E23" s="52">
        <f t="shared" si="1"/>
        <v>1025023.52</v>
      </c>
      <c r="F23" s="39" t="s">
        <v>131</v>
      </c>
    </row>
    <row r="24" spans="1:6" ht="24.75" customHeight="1">
      <c r="A24" s="36" t="s">
        <v>89</v>
      </c>
      <c r="B24" s="37" t="s">
        <v>87</v>
      </c>
      <c r="C24" s="54" t="s">
        <v>90</v>
      </c>
      <c r="D24" s="52">
        <f t="shared" si="1"/>
        <v>8819300</v>
      </c>
      <c r="E24" s="52">
        <f t="shared" si="1"/>
        <v>1025023.52</v>
      </c>
      <c r="F24" s="39" t="s">
        <v>131</v>
      </c>
    </row>
    <row r="25" spans="1:6" ht="23.25" customHeight="1">
      <c r="A25" s="36" t="s">
        <v>91</v>
      </c>
      <c r="B25" s="37" t="s">
        <v>87</v>
      </c>
      <c r="C25" s="54" t="s">
        <v>92</v>
      </c>
      <c r="D25" s="52">
        <f t="shared" si="1"/>
        <v>8819300</v>
      </c>
      <c r="E25" s="52">
        <f t="shared" si="1"/>
        <v>1025023.52</v>
      </c>
      <c r="F25" s="39" t="s">
        <v>131</v>
      </c>
    </row>
    <row r="26" spans="1:6" ht="32.25" customHeight="1">
      <c r="A26" s="36" t="s">
        <v>93</v>
      </c>
      <c r="B26" s="37" t="s">
        <v>87</v>
      </c>
      <c r="C26" s="54" t="s">
        <v>94</v>
      </c>
      <c r="D26" s="52">
        <f>расходы!D7</f>
        <v>8819300</v>
      </c>
      <c r="E26" s="52">
        <v>1025023.52</v>
      </c>
      <c r="F26" s="39" t="s">
        <v>131</v>
      </c>
    </row>
    <row r="27" ht="10.5" customHeight="1"/>
    <row r="28" spans="1:3" ht="12.75" hidden="1">
      <c r="A28" s="20"/>
      <c r="B28" s="124"/>
      <c r="C28" s="7"/>
    </row>
    <row r="29" ht="12.75" hidden="1"/>
    <row r="31" ht="12.75">
      <c r="A31" t="s">
        <v>282</v>
      </c>
    </row>
    <row r="32" ht="12.75">
      <c r="A32" t="s">
        <v>279</v>
      </c>
    </row>
    <row r="33" ht="12.75">
      <c r="A33" t="s">
        <v>280</v>
      </c>
    </row>
    <row r="34" ht="12.75">
      <c r="A34" t="s">
        <v>281</v>
      </c>
    </row>
    <row r="35" spans="1:3" ht="12.75">
      <c r="A35" t="s">
        <v>4</v>
      </c>
      <c r="C35" t="s">
        <v>217</v>
      </c>
    </row>
    <row r="36" ht="12.75">
      <c r="A36" t="s">
        <v>95</v>
      </c>
    </row>
    <row r="38" ht="12.75">
      <c r="A38" t="s">
        <v>454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32.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191" t="s">
        <v>142</v>
      </c>
      <c r="B2" s="191"/>
      <c r="C2" s="191"/>
      <c r="D2" s="191"/>
      <c r="E2" s="192"/>
      <c r="F2" s="23" t="s">
        <v>111</v>
      </c>
    </row>
    <row r="3" spans="4:6" ht="13.5" customHeight="1">
      <c r="D3" s="10" t="s">
        <v>141</v>
      </c>
      <c r="E3" s="9"/>
      <c r="F3" s="24" t="s">
        <v>119</v>
      </c>
    </row>
    <row r="4" spans="1:6" ht="12.75" customHeight="1">
      <c r="A4" s="190" t="s">
        <v>452</v>
      </c>
      <c r="B4" s="190"/>
      <c r="C4" s="190"/>
      <c r="D4" s="190"/>
      <c r="E4" s="10" t="s">
        <v>124</v>
      </c>
      <c r="F4" s="25" t="s">
        <v>453</v>
      </c>
    </row>
    <row r="5" spans="1:6" ht="15.75" customHeight="1">
      <c r="A5" s="9" t="s">
        <v>140</v>
      </c>
      <c r="E5" s="1" t="s">
        <v>122</v>
      </c>
      <c r="F5" s="26" t="s">
        <v>144</v>
      </c>
    </row>
    <row r="6" spans="1:6" ht="12" customHeight="1">
      <c r="A6" s="9" t="s">
        <v>33</v>
      </c>
      <c r="E6" s="1" t="s">
        <v>135</v>
      </c>
      <c r="F6" s="25" t="s">
        <v>145</v>
      </c>
    </row>
    <row r="7" spans="1:6" ht="24.75" customHeight="1">
      <c r="A7" s="27" t="s">
        <v>146</v>
      </c>
      <c r="B7" s="189" t="s">
        <v>34</v>
      </c>
      <c r="C7" s="189"/>
      <c r="D7" s="189"/>
      <c r="E7" s="1" t="s">
        <v>123</v>
      </c>
      <c r="F7" s="25" t="s">
        <v>54</v>
      </c>
    </row>
    <row r="8" spans="1:6" ht="13.5" customHeight="1">
      <c r="A8" s="28" t="s">
        <v>129</v>
      </c>
      <c r="F8" s="29"/>
    </row>
    <row r="9" spans="1:6" ht="13.5" customHeight="1" thickBot="1">
      <c r="A9" s="9" t="s">
        <v>107</v>
      </c>
      <c r="F9" s="30" t="s">
        <v>106</v>
      </c>
    </row>
    <row r="10" spans="2:6" ht="13.5" customHeight="1">
      <c r="B10" s="45"/>
      <c r="C10" s="45" t="s">
        <v>130</v>
      </c>
      <c r="F10" s="31"/>
    </row>
    <row r="11" spans="1:6" ht="5.25" customHeight="1">
      <c r="A11" s="46"/>
      <c r="B11" s="46"/>
      <c r="C11" s="47"/>
      <c r="D11" s="48"/>
      <c r="E11" s="48" t="s">
        <v>143</v>
      </c>
      <c r="F11" s="49"/>
    </row>
    <row r="12" spans="1:6" ht="13.5" customHeight="1">
      <c r="A12" s="32"/>
      <c r="B12" s="14" t="s">
        <v>114</v>
      </c>
      <c r="C12" s="2" t="s">
        <v>139</v>
      </c>
      <c r="D12" s="3" t="s">
        <v>132</v>
      </c>
      <c r="E12" s="41"/>
      <c r="F12" s="33" t="s">
        <v>120</v>
      </c>
    </row>
    <row r="13" spans="1:6" ht="9.75" customHeight="1">
      <c r="A13" s="14" t="s">
        <v>112</v>
      </c>
      <c r="B13" s="14" t="s">
        <v>115</v>
      </c>
      <c r="C13" s="2" t="s">
        <v>136</v>
      </c>
      <c r="D13" s="3" t="s">
        <v>133</v>
      </c>
      <c r="E13" s="3" t="s">
        <v>125</v>
      </c>
      <c r="F13" s="34" t="s">
        <v>110</v>
      </c>
    </row>
    <row r="14" spans="1:6" ht="9.75" customHeight="1">
      <c r="A14" s="32"/>
      <c r="B14" s="14" t="s">
        <v>116</v>
      </c>
      <c r="C14" s="2" t="s">
        <v>137</v>
      </c>
      <c r="D14" s="3" t="s">
        <v>110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108</v>
      </c>
      <c r="E15" s="4" t="s">
        <v>127</v>
      </c>
      <c r="F15" s="43" t="s">
        <v>128</v>
      </c>
    </row>
    <row r="16" spans="1:6" s="19" customFormat="1" ht="15.75" customHeight="1">
      <c r="A16" s="78" t="s">
        <v>160</v>
      </c>
      <c r="B16" s="79">
        <v>10</v>
      </c>
      <c r="C16" s="80" t="s">
        <v>285</v>
      </c>
      <c r="D16" s="81">
        <f>D17+D69</f>
        <v>8819300</v>
      </c>
      <c r="E16" s="81">
        <f>E17+E69</f>
        <v>1340549.51</v>
      </c>
      <c r="F16" s="82">
        <f aca="true" t="shared" si="0" ref="F16:F30">D16-E16</f>
        <v>7478750.49</v>
      </c>
    </row>
    <row r="17" spans="1:6" ht="27.75" customHeight="1">
      <c r="A17" s="83" t="s">
        <v>161</v>
      </c>
      <c r="B17" s="84">
        <v>10</v>
      </c>
      <c r="C17" s="85" t="s">
        <v>286</v>
      </c>
      <c r="D17" s="86">
        <f>D18+D23+D34+D42+D49+D61+D65+D58</f>
        <v>4669500</v>
      </c>
      <c r="E17" s="86">
        <f>E18+E23+E34+E42+E49+E61+E65+E58</f>
        <v>236624.50999999998</v>
      </c>
      <c r="F17" s="87">
        <f t="shared" si="0"/>
        <v>4432875.49</v>
      </c>
    </row>
    <row r="18" spans="1:6" ht="20.25" customHeight="1">
      <c r="A18" s="75" t="s">
        <v>162</v>
      </c>
      <c r="B18" s="76">
        <v>10</v>
      </c>
      <c r="C18" s="77" t="s">
        <v>287</v>
      </c>
      <c r="D18" s="67">
        <f>D19+D22</f>
        <v>774800</v>
      </c>
      <c r="E18" s="67">
        <f>E19</f>
        <v>38279.91</v>
      </c>
      <c r="F18" s="64">
        <f t="shared" si="0"/>
        <v>736520.09</v>
      </c>
    </row>
    <row r="19" spans="1:6" s="19" customFormat="1" ht="15.75" customHeight="1">
      <c r="A19" s="50" t="s">
        <v>147</v>
      </c>
      <c r="B19" s="51">
        <v>10</v>
      </c>
      <c r="C19" s="55" t="s">
        <v>288</v>
      </c>
      <c r="D19" s="52">
        <f>D20</f>
        <v>774800</v>
      </c>
      <c r="E19" s="52">
        <f>E20+E22+E21</f>
        <v>38279.91</v>
      </c>
      <c r="F19" s="40">
        <f t="shared" si="0"/>
        <v>736520.09</v>
      </c>
    </row>
    <row r="20" spans="1:6" ht="99" customHeight="1">
      <c r="A20" s="50" t="s">
        <v>163</v>
      </c>
      <c r="B20" s="51">
        <v>10</v>
      </c>
      <c r="C20" s="55" t="s">
        <v>289</v>
      </c>
      <c r="D20" s="52">
        <v>774800</v>
      </c>
      <c r="E20" s="52">
        <v>38039.91</v>
      </c>
      <c r="F20" s="40">
        <f t="shared" si="0"/>
        <v>736760.09</v>
      </c>
    </row>
    <row r="21" spans="1:6" ht="129.75" customHeight="1">
      <c r="A21" s="50" t="s">
        <v>164</v>
      </c>
      <c r="B21" s="51">
        <v>10</v>
      </c>
      <c r="C21" s="55" t="s">
        <v>290</v>
      </c>
      <c r="D21" s="52">
        <v>0</v>
      </c>
      <c r="E21" s="52">
        <v>0</v>
      </c>
      <c r="F21" s="40">
        <f t="shared" si="0"/>
        <v>0</v>
      </c>
    </row>
    <row r="22" spans="1:6" ht="32.25" customHeight="1">
      <c r="A22" s="50" t="s">
        <v>165</v>
      </c>
      <c r="B22" s="51">
        <v>10</v>
      </c>
      <c r="C22" s="55" t="s">
        <v>291</v>
      </c>
      <c r="D22" s="52">
        <v>0</v>
      </c>
      <c r="E22" s="52">
        <v>240</v>
      </c>
      <c r="F22" s="40">
        <f t="shared" si="0"/>
        <v>-240</v>
      </c>
    </row>
    <row r="23" spans="1:6" ht="20.25" customHeight="1">
      <c r="A23" s="75" t="s">
        <v>166</v>
      </c>
      <c r="B23" s="76">
        <v>10</v>
      </c>
      <c r="C23" s="77" t="s">
        <v>292</v>
      </c>
      <c r="D23" s="67">
        <f>D24</f>
        <v>375300</v>
      </c>
      <c r="E23" s="67">
        <f>E24</f>
        <v>3656.74</v>
      </c>
      <c r="F23" s="64">
        <f t="shared" si="0"/>
        <v>371643.26</v>
      </c>
    </row>
    <row r="24" spans="1:6" s="42" customFormat="1" ht="0.75" customHeight="1">
      <c r="A24" s="50" t="s">
        <v>148</v>
      </c>
      <c r="B24" s="51">
        <v>10</v>
      </c>
      <c r="C24" s="55" t="s">
        <v>187</v>
      </c>
      <c r="D24" s="52">
        <f>D25+D31+D28+D30</f>
        <v>375300</v>
      </c>
      <c r="E24" s="52">
        <f>E25+E27+E28+E30+E31</f>
        <v>3656.74</v>
      </c>
      <c r="F24" s="40">
        <f t="shared" si="0"/>
        <v>371643.26</v>
      </c>
    </row>
    <row r="25" spans="1:6" s="19" customFormat="1" ht="51.75" customHeight="1" hidden="1">
      <c r="A25" s="50" t="s">
        <v>167</v>
      </c>
      <c r="B25" s="51">
        <v>10</v>
      </c>
      <c r="C25" s="55" t="s">
        <v>188</v>
      </c>
      <c r="D25" s="52">
        <f>D26</f>
        <v>0</v>
      </c>
      <c r="E25" s="52">
        <f>E26</f>
        <v>0</v>
      </c>
      <c r="F25" s="40">
        <f t="shared" si="0"/>
        <v>0</v>
      </c>
    </row>
    <row r="26" spans="1:6" ht="52.5" customHeight="1" hidden="1">
      <c r="A26" s="50" t="s">
        <v>167</v>
      </c>
      <c r="B26" s="51">
        <v>10</v>
      </c>
      <c r="C26" s="55" t="s">
        <v>189</v>
      </c>
      <c r="D26" s="52">
        <v>0</v>
      </c>
      <c r="E26" s="52">
        <v>0</v>
      </c>
      <c r="F26" s="40">
        <f t="shared" si="0"/>
        <v>0</v>
      </c>
    </row>
    <row r="27" spans="1:6" ht="0.75" customHeight="1" hidden="1">
      <c r="A27" s="50" t="s">
        <v>159</v>
      </c>
      <c r="B27" s="51">
        <v>10</v>
      </c>
      <c r="C27" s="55" t="s">
        <v>46</v>
      </c>
      <c r="D27" s="52">
        <v>177400</v>
      </c>
      <c r="E27" s="52">
        <v>0</v>
      </c>
      <c r="F27" s="40">
        <f t="shared" si="0"/>
        <v>177400</v>
      </c>
    </row>
    <row r="28" spans="1:6" ht="69" customHeight="1" hidden="1">
      <c r="A28" s="50" t="s">
        <v>168</v>
      </c>
      <c r="B28" s="51">
        <v>10</v>
      </c>
      <c r="C28" s="55" t="s">
        <v>190</v>
      </c>
      <c r="D28" s="52">
        <f>D29</f>
        <v>0</v>
      </c>
      <c r="E28" s="52">
        <f>E29</f>
        <v>0</v>
      </c>
      <c r="F28" s="40">
        <f t="shared" si="0"/>
        <v>0</v>
      </c>
    </row>
    <row r="29" spans="1:6" ht="62.25" customHeight="1" hidden="1">
      <c r="A29" s="50" t="s">
        <v>168</v>
      </c>
      <c r="B29" s="51">
        <v>10</v>
      </c>
      <c r="C29" s="55" t="s">
        <v>191</v>
      </c>
      <c r="D29" s="52">
        <v>0</v>
      </c>
      <c r="E29" s="52">
        <v>0</v>
      </c>
      <c r="F29" s="40">
        <f t="shared" si="0"/>
        <v>0</v>
      </c>
    </row>
    <row r="30" spans="1:6" ht="0.75" customHeight="1">
      <c r="A30" s="50" t="s">
        <v>169</v>
      </c>
      <c r="B30" s="51">
        <v>10</v>
      </c>
      <c r="C30" s="55" t="s">
        <v>45</v>
      </c>
      <c r="D30" s="52">
        <v>0</v>
      </c>
      <c r="E30" s="52">
        <v>0</v>
      </c>
      <c r="F30" s="40">
        <f t="shared" si="0"/>
        <v>0</v>
      </c>
    </row>
    <row r="31" spans="1:6" ht="25.5" customHeight="1">
      <c r="A31" s="50" t="s">
        <v>158</v>
      </c>
      <c r="B31" s="51">
        <v>10</v>
      </c>
      <c r="C31" s="55" t="s">
        <v>293</v>
      </c>
      <c r="D31" s="52">
        <f>D32</f>
        <v>375300</v>
      </c>
      <c r="E31" s="52">
        <f>E32+E33</f>
        <v>3656.74</v>
      </c>
      <c r="F31" s="40">
        <f>F32</f>
        <v>371643.26</v>
      </c>
    </row>
    <row r="32" spans="1:6" ht="25.5" customHeight="1">
      <c r="A32" s="50" t="s">
        <v>158</v>
      </c>
      <c r="B32" s="51">
        <v>10</v>
      </c>
      <c r="C32" s="55" t="s">
        <v>294</v>
      </c>
      <c r="D32" s="52">
        <v>375300</v>
      </c>
      <c r="E32" s="52">
        <v>3656.74</v>
      </c>
      <c r="F32" s="40">
        <f aca="true" t="shared" si="1" ref="F32:F44">D32-E32</f>
        <v>371643.26</v>
      </c>
    </row>
    <row r="33" spans="1:6" ht="27.75" customHeight="1">
      <c r="A33" s="50" t="s">
        <v>35</v>
      </c>
      <c r="B33" s="51">
        <v>10</v>
      </c>
      <c r="C33" s="55" t="s">
        <v>295</v>
      </c>
      <c r="D33" s="52">
        <v>0</v>
      </c>
      <c r="E33" s="52">
        <v>0</v>
      </c>
      <c r="F33" s="40">
        <f t="shared" si="1"/>
        <v>0</v>
      </c>
    </row>
    <row r="34" spans="1:6" s="42" customFormat="1" ht="22.5" customHeight="1">
      <c r="A34" s="75" t="s">
        <v>170</v>
      </c>
      <c r="B34" s="76">
        <v>10</v>
      </c>
      <c r="C34" s="77" t="s">
        <v>296</v>
      </c>
      <c r="D34" s="67">
        <f>D35+D37</f>
        <v>3363700</v>
      </c>
      <c r="E34" s="67">
        <f>E35+E37</f>
        <v>180341.86</v>
      </c>
      <c r="F34" s="64">
        <f t="shared" si="1"/>
        <v>3183358.14</v>
      </c>
    </row>
    <row r="35" spans="1:6" s="42" customFormat="1" ht="25.5" customHeight="1">
      <c r="A35" s="50" t="s">
        <v>150</v>
      </c>
      <c r="B35" s="51">
        <v>10</v>
      </c>
      <c r="C35" s="55" t="s">
        <v>297</v>
      </c>
      <c r="D35" s="52">
        <f>D36</f>
        <v>567500</v>
      </c>
      <c r="E35" s="52">
        <f>E36</f>
        <v>4536.24</v>
      </c>
      <c r="F35" s="40">
        <f t="shared" si="1"/>
        <v>562963.76</v>
      </c>
    </row>
    <row r="36" spans="1:6" ht="49.5" customHeight="1">
      <c r="A36" s="50" t="s">
        <v>151</v>
      </c>
      <c r="B36" s="51">
        <v>10</v>
      </c>
      <c r="C36" s="55" t="s">
        <v>298</v>
      </c>
      <c r="D36" s="52">
        <v>567500</v>
      </c>
      <c r="E36" s="52">
        <v>4536.24</v>
      </c>
      <c r="F36" s="40">
        <f t="shared" si="1"/>
        <v>562963.76</v>
      </c>
    </row>
    <row r="37" spans="1:6" s="19" customFormat="1" ht="15.75" customHeight="1">
      <c r="A37" s="50" t="s">
        <v>152</v>
      </c>
      <c r="B37" s="51">
        <v>10</v>
      </c>
      <c r="C37" s="55" t="s">
        <v>299</v>
      </c>
      <c r="D37" s="52">
        <f>D38+D40</f>
        <v>2796200</v>
      </c>
      <c r="E37" s="52">
        <f>E38+E40</f>
        <v>175805.62</v>
      </c>
      <c r="F37" s="40">
        <f t="shared" si="1"/>
        <v>2620394.38</v>
      </c>
    </row>
    <row r="38" spans="1:6" ht="20.25" customHeight="1">
      <c r="A38" s="50" t="s">
        <v>52</v>
      </c>
      <c r="B38" s="51">
        <v>10</v>
      </c>
      <c r="C38" s="55" t="s">
        <v>300</v>
      </c>
      <c r="D38" s="52">
        <f>D39</f>
        <v>126900</v>
      </c>
      <c r="E38" s="52">
        <f>E39</f>
        <v>70059</v>
      </c>
      <c r="F38" s="40">
        <f t="shared" si="1"/>
        <v>56841</v>
      </c>
    </row>
    <row r="39" spans="1:6" ht="55.5" customHeight="1">
      <c r="A39" s="130" t="s">
        <v>50</v>
      </c>
      <c r="B39" s="51">
        <v>10</v>
      </c>
      <c r="C39" s="55" t="s">
        <v>301</v>
      </c>
      <c r="D39" s="52">
        <v>126900</v>
      </c>
      <c r="E39" s="52">
        <v>70059</v>
      </c>
      <c r="F39" s="40">
        <f t="shared" si="1"/>
        <v>56841</v>
      </c>
    </row>
    <row r="40" spans="1:6" ht="24.75" customHeight="1">
      <c r="A40" s="131" t="s">
        <v>53</v>
      </c>
      <c r="B40" s="51">
        <v>10</v>
      </c>
      <c r="C40" s="55" t="s">
        <v>302</v>
      </c>
      <c r="D40" s="52">
        <f>D41</f>
        <v>2669300</v>
      </c>
      <c r="E40" s="52">
        <f>E41</f>
        <v>105746.62</v>
      </c>
      <c r="F40" s="40">
        <f t="shared" si="1"/>
        <v>2563553.38</v>
      </c>
    </row>
    <row r="41" spans="1:6" ht="56.25" customHeight="1">
      <c r="A41" s="130" t="s">
        <v>51</v>
      </c>
      <c r="B41" s="51">
        <v>10</v>
      </c>
      <c r="C41" s="55" t="s">
        <v>303</v>
      </c>
      <c r="D41" s="52">
        <v>2669300</v>
      </c>
      <c r="E41" s="52">
        <v>105746.62</v>
      </c>
      <c r="F41" s="40">
        <f t="shared" si="1"/>
        <v>2563553.38</v>
      </c>
    </row>
    <row r="42" spans="1:6" ht="23.25" customHeight="1">
      <c r="A42" s="75" t="s">
        <v>171</v>
      </c>
      <c r="B42" s="76">
        <v>10</v>
      </c>
      <c r="C42" s="77" t="s">
        <v>304</v>
      </c>
      <c r="D42" s="67">
        <f>D43</f>
        <v>8400</v>
      </c>
      <c r="E42" s="67">
        <f>E43</f>
        <v>3300</v>
      </c>
      <c r="F42" s="64">
        <f t="shared" si="1"/>
        <v>5100</v>
      </c>
    </row>
    <row r="43" spans="1:6" ht="57" customHeight="1">
      <c r="A43" s="50" t="s">
        <v>172</v>
      </c>
      <c r="B43" s="51">
        <v>10</v>
      </c>
      <c r="C43" s="55" t="s">
        <v>305</v>
      </c>
      <c r="D43" s="52">
        <f>D44</f>
        <v>8400</v>
      </c>
      <c r="E43" s="52">
        <f>E44</f>
        <v>3300</v>
      </c>
      <c r="F43" s="40">
        <f t="shared" si="1"/>
        <v>5100</v>
      </c>
    </row>
    <row r="44" spans="1:6" ht="66" customHeight="1">
      <c r="A44" s="50" t="s">
        <v>173</v>
      </c>
      <c r="B44" s="51">
        <v>10</v>
      </c>
      <c r="C44" s="55" t="s">
        <v>306</v>
      </c>
      <c r="D44" s="52">
        <v>8400</v>
      </c>
      <c r="E44" s="52">
        <v>3300</v>
      </c>
      <c r="F44" s="40">
        <f t="shared" si="1"/>
        <v>5100</v>
      </c>
    </row>
    <row r="45" spans="1:6" s="19" customFormat="1" ht="47.25" customHeight="1" hidden="1">
      <c r="A45" s="75" t="s">
        <v>174</v>
      </c>
      <c r="B45" s="76">
        <v>10</v>
      </c>
      <c r="C45" s="77" t="s">
        <v>197</v>
      </c>
      <c r="D45" s="67" t="s">
        <v>32</v>
      </c>
      <c r="E45" s="67" t="s">
        <v>32</v>
      </c>
      <c r="F45" s="64" t="s">
        <v>32</v>
      </c>
    </row>
    <row r="46" spans="1:6" ht="1.5" customHeight="1" hidden="1">
      <c r="A46" s="50" t="s">
        <v>149</v>
      </c>
      <c r="B46" s="51">
        <v>10</v>
      </c>
      <c r="C46" s="55" t="s">
        <v>192</v>
      </c>
      <c r="D46" s="52" t="s">
        <v>32</v>
      </c>
      <c r="E46" s="52" t="s">
        <v>32</v>
      </c>
      <c r="F46" s="40" t="s">
        <v>32</v>
      </c>
    </row>
    <row r="47" spans="1:6" ht="36" customHeight="1" hidden="1">
      <c r="A47" s="50" t="s">
        <v>175</v>
      </c>
      <c r="B47" s="51">
        <v>10</v>
      </c>
      <c r="C47" s="55" t="s">
        <v>193</v>
      </c>
      <c r="D47" s="52" t="s">
        <v>32</v>
      </c>
      <c r="E47" s="52" t="s">
        <v>32</v>
      </c>
      <c r="F47" s="40" t="s">
        <v>32</v>
      </c>
    </row>
    <row r="48" spans="1:6" s="19" customFormat="1" ht="51" customHeight="1" hidden="1">
      <c r="A48" s="50" t="s">
        <v>176</v>
      </c>
      <c r="B48" s="51">
        <v>10</v>
      </c>
      <c r="C48" s="55" t="s">
        <v>194</v>
      </c>
      <c r="D48" s="52" t="s">
        <v>32</v>
      </c>
      <c r="E48" s="52" t="s">
        <v>32</v>
      </c>
      <c r="F48" s="40" t="s">
        <v>32</v>
      </c>
    </row>
    <row r="49" spans="1:6" ht="54.75" customHeight="1">
      <c r="A49" s="75" t="s">
        <v>177</v>
      </c>
      <c r="B49" s="76">
        <v>10</v>
      </c>
      <c r="C49" s="77" t="s">
        <v>307</v>
      </c>
      <c r="D49" s="67">
        <f>D50</f>
        <v>123500</v>
      </c>
      <c r="E49" s="67">
        <f>E50+E55</f>
        <v>9346</v>
      </c>
      <c r="F49" s="64">
        <f aca="true" t="shared" si="2" ref="F49:F61">D49-E49</f>
        <v>114154</v>
      </c>
    </row>
    <row r="50" spans="1:6" ht="122.25" customHeight="1">
      <c r="A50" s="50" t="s">
        <v>178</v>
      </c>
      <c r="B50" s="51">
        <v>10</v>
      </c>
      <c r="C50" s="55" t="s">
        <v>308</v>
      </c>
      <c r="D50" s="52">
        <f>D51+D53+D55</f>
        <v>123500</v>
      </c>
      <c r="E50" s="52">
        <f>E51+E53</f>
        <v>9346</v>
      </c>
      <c r="F50" s="40">
        <f t="shared" si="2"/>
        <v>114154</v>
      </c>
    </row>
    <row r="51" spans="1:6" ht="81.75" customHeight="1" hidden="1">
      <c r="A51" s="50" t="s">
        <v>179</v>
      </c>
      <c r="B51" s="51">
        <v>10</v>
      </c>
      <c r="C51" s="55" t="s">
        <v>195</v>
      </c>
      <c r="D51" s="52">
        <v>0</v>
      </c>
      <c r="E51" s="52">
        <f>E52</f>
        <v>0</v>
      </c>
      <c r="F51" s="40">
        <f t="shared" si="2"/>
        <v>0</v>
      </c>
    </row>
    <row r="52" spans="1:6" s="19" customFormat="1" ht="96" customHeight="1" hidden="1">
      <c r="A52" s="50" t="s">
        <v>180</v>
      </c>
      <c r="B52" s="51">
        <v>10</v>
      </c>
      <c r="C52" s="55" t="s">
        <v>196</v>
      </c>
      <c r="D52" s="52">
        <v>0</v>
      </c>
      <c r="E52" s="52">
        <v>0</v>
      </c>
      <c r="F52" s="40">
        <f t="shared" si="2"/>
        <v>0</v>
      </c>
    </row>
    <row r="53" spans="1:6" ht="117" customHeight="1">
      <c r="A53" s="50" t="s">
        <v>157</v>
      </c>
      <c r="B53" s="51">
        <v>10</v>
      </c>
      <c r="C53" s="55" t="s">
        <v>309</v>
      </c>
      <c r="D53" s="52">
        <f>D54</f>
        <v>123500</v>
      </c>
      <c r="E53" s="52">
        <f>E54</f>
        <v>9346</v>
      </c>
      <c r="F53" s="40">
        <f t="shared" si="2"/>
        <v>114154</v>
      </c>
    </row>
    <row r="54" spans="1:6" ht="93" customHeight="1">
      <c r="A54" s="50" t="s">
        <v>181</v>
      </c>
      <c r="B54" s="51">
        <v>10</v>
      </c>
      <c r="C54" s="55" t="s">
        <v>310</v>
      </c>
      <c r="D54" s="52">
        <v>123500</v>
      </c>
      <c r="E54" s="52">
        <v>9346</v>
      </c>
      <c r="F54" s="40">
        <f t="shared" si="2"/>
        <v>114154</v>
      </c>
    </row>
    <row r="55" spans="1:6" ht="40.5" customHeight="1">
      <c r="A55" s="50" t="s">
        <v>276</v>
      </c>
      <c r="B55" s="51">
        <v>10</v>
      </c>
      <c r="C55" s="55" t="s">
        <v>311</v>
      </c>
      <c r="D55" s="52">
        <f>D56</f>
        <v>0</v>
      </c>
      <c r="E55" s="52">
        <f>E56</f>
        <v>0</v>
      </c>
      <c r="F55" s="40">
        <f t="shared" si="2"/>
        <v>0</v>
      </c>
    </row>
    <row r="56" spans="1:6" ht="68.25" customHeight="1">
      <c r="A56" s="50" t="s">
        <v>275</v>
      </c>
      <c r="B56" s="51">
        <v>10</v>
      </c>
      <c r="C56" s="55" t="s">
        <v>312</v>
      </c>
      <c r="D56" s="52">
        <f>D57</f>
        <v>0</v>
      </c>
      <c r="E56" s="52">
        <f>E57</f>
        <v>0</v>
      </c>
      <c r="F56" s="40">
        <f>F57</f>
        <v>0</v>
      </c>
    </row>
    <row r="57" spans="1:6" ht="63" customHeight="1">
      <c r="A57" s="50" t="s">
        <v>277</v>
      </c>
      <c r="B57" s="51">
        <v>10</v>
      </c>
      <c r="C57" s="55" t="s">
        <v>313</v>
      </c>
      <c r="D57" s="52">
        <v>0</v>
      </c>
      <c r="E57" s="52">
        <v>0</v>
      </c>
      <c r="F57" s="40">
        <f>D57-E57</f>
        <v>0</v>
      </c>
    </row>
    <row r="58" spans="1:6" ht="55.5" customHeight="1">
      <c r="A58" s="142" t="s">
        <v>220</v>
      </c>
      <c r="B58" s="181">
        <v>10</v>
      </c>
      <c r="C58" s="182" t="s">
        <v>314</v>
      </c>
      <c r="D58" s="183">
        <f>D59</f>
        <v>0</v>
      </c>
      <c r="E58" s="183">
        <f>E59</f>
        <v>0</v>
      </c>
      <c r="F58" s="5">
        <f t="shared" si="2"/>
        <v>0</v>
      </c>
    </row>
    <row r="59" spans="1:6" ht="27.75" customHeight="1">
      <c r="A59" s="50" t="s">
        <v>221</v>
      </c>
      <c r="B59" s="51">
        <v>10</v>
      </c>
      <c r="C59" s="55" t="s">
        <v>315</v>
      </c>
      <c r="D59" s="52">
        <f>D60</f>
        <v>0</v>
      </c>
      <c r="E59" s="52">
        <f>E60</f>
        <v>0</v>
      </c>
      <c r="F59" s="40">
        <f t="shared" si="2"/>
        <v>0</v>
      </c>
    </row>
    <row r="60" spans="1:6" ht="34.5" customHeight="1">
      <c r="A60" s="50" t="s">
        <v>221</v>
      </c>
      <c r="B60" s="51">
        <v>10</v>
      </c>
      <c r="C60" s="55" t="s">
        <v>316</v>
      </c>
      <c r="D60" s="52">
        <v>0</v>
      </c>
      <c r="E60" s="52">
        <v>0</v>
      </c>
      <c r="F60" s="40">
        <f t="shared" si="2"/>
        <v>0</v>
      </c>
    </row>
    <row r="61" spans="1:6" ht="37.5" customHeight="1">
      <c r="A61" s="75" t="s">
        <v>182</v>
      </c>
      <c r="B61" s="76">
        <v>10</v>
      </c>
      <c r="C61" s="77" t="s">
        <v>317</v>
      </c>
      <c r="D61" s="67">
        <f aca="true" t="shared" si="3" ref="D61:E63">D62</f>
        <v>17500</v>
      </c>
      <c r="E61" s="67">
        <f t="shared" si="3"/>
        <v>0</v>
      </c>
      <c r="F61" s="64">
        <f t="shared" si="2"/>
        <v>17500</v>
      </c>
    </row>
    <row r="62" spans="1:6" ht="71.25" customHeight="1">
      <c r="A62" s="50" t="s">
        <v>183</v>
      </c>
      <c r="B62" s="51">
        <v>10</v>
      </c>
      <c r="C62" s="55" t="s">
        <v>318</v>
      </c>
      <c r="D62" s="52">
        <f t="shared" si="3"/>
        <v>17500</v>
      </c>
      <c r="E62" s="52">
        <f t="shared" si="3"/>
        <v>0</v>
      </c>
      <c r="F62" s="40">
        <f>F63</f>
        <v>17500</v>
      </c>
    </row>
    <row r="63" spans="1:6" ht="21.75" customHeight="1">
      <c r="A63" s="50" t="s">
        <v>203</v>
      </c>
      <c r="B63" s="51">
        <v>10</v>
      </c>
      <c r="C63" s="55" t="s">
        <v>319</v>
      </c>
      <c r="D63" s="52">
        <f t="shared" si="3"/>
        <v>17500</v>
      </c>
      <c r="E63" s="52">
        <f t="shared" si="3"/>
        <v>0</v>
      </c>
      <c r="F63" s="40">
        <f>F64</f>
        <v>17500</v>
      </c>
    </row>
    <row r="64" spans="1:6" ht="45.75" customHeight="1">
      <c r="A64" s="50" t="s">
        <v>203</v>
      </c>
      <c r="B64" s="51">
        <v>10</v>
      </c>
      <c r="C64" s="55" t="s">
        <v>320</v>
      </c>
      <c r="D64" s="52">
        <v>17500</v>
      </c>
      <c r="E64" s="52">
        <v>0</v>
      </c>
      <c r="F64" s="40">
        <f>D64-E64</f>
        <v>17500</v>
      </c>
    </row>
    <row r="65" spans="1:6" ht="31.5" customHeight="1">
      <c r="A65" s="75" t="s">
        <v>47</v>
      </c>
      <c r="B65" s="76">
        <v>10</v>
      </c>
      <c r="C65" s="77" t="s">
        <v>321</v>
      </c>
      <c r="D65" s="67">
        <f>D66</f>
        <v>6300</v>
      </c>
      <c r="E65" s="67">
        <f>E66</f>
        <v>1700</v>
      </c>
      <c r="F65" s="64">
        <f>D65-E65</f>
        <v>4600</v>
      </c>
    </row>
    <row r="66" spans="1:6" s="19" customFormat="1" ht="38.25" customHeight="1">
      <c r="A66" s="50" t="s">
        <v>48</v>
      </c>
      <c r="B66" s="51">
        <v>10</v>
      </c>
      <c r="C66" s="55" t="s">
        <v>322</v>
      </c>
      <c r="D66" s="52">
        <f>D67+D68</f>
        <v>6300</v>
      </c>
      <c r="E66" s="52">
        <f>E67+E68</f>
        <v>1700</v>
      </c>
      <c r="F66" s="40">
        <f>D66-E66</f>
        <v>4600</v>
      </c>
    </row>
    <row r="67" spans="1:6" ht="55.5" customHeight="1">
      <c r="A67" s="50" t="s">
        <v>49</v>
      </c>
      <c r="B67" s="51">
        <v>10</v>
      </c>
      <c r="C67" s="55" t="s">
        <v>323</v>
      </c>
      <c r="D67" s="52">
        <v>6300</v>
      </c>
      <c r="E67" s="52">
        <v>1700</v>
      </c>
      <c r="F67" s="40">
        <f>D67-E67</f>
        <v>4600</v>
      </c>
    </row>
    <row r="68" spans="1:6" ht="59.25" customHeight="1">
      <c r="A68" s="50" t="s">
        <v>49</v>
      </c>
      <c r="B68" s="51">
        <v>10</v>
      </c>
      <c r="C68" s="55" t="s">
        <v>323</v>
      </c>
      <c r="D68" s="52">
        <v>0</v>
      </c>
      <c r="E68" s="52">
        <v>0</v>
      </c>
      <c r="F68" s="40">
        <f>D68-E68</f>
        <v>0</v>
      </c>
    </row>
    <row r="69" spans="1:6" ht="30" customHeight="1">
      <c r="A69" s="75" t="s">
        <v>184</v>
      </c>
      <c r="B69" s="76">
        <v>10</v>
      </c>
      <c r="C69" s="77" t="s">
        <v>324</v>
      </c>
      <c r="D69" s="67">
        <f>D70</f>
        <v>4149800</v>
      </c>
      <c r="E69" s="67">
        <f>E70+E83</f>
        <v>1103925</v>
      </c>
      <c r="F69" s="64">
        <f aca="true" t="shared" si="4" ref="F69:F81">D69-E69</f>
        <v>3045875</v>
      </c>
    </row>
    <row r="70" spans="1:6" ht="50.25" customHeight="1">
      <c r="A70" s="50" t="s">
        <v>185</v>
      </c>
      <c r="B70" s="51">
        <v>10</v>
      </c>
      <c r="C70" s="55" t="s">
        <v>325</v>
      </c>
      <c r="D70" s="52">
        <f>D74+D79+D71+D82</f>
        <v>4149800</v>
      </c>
      <c r="E70" s="52">
        <f>E74+E79+E71</f>
        <v>1103925</v>
      </c>
      <c r="F70" s="52">
        <f>F74+F79+F71</f>
        <v>3045875</v>
      </c>
    </row>
    <row r="71" spans="1:6" ht="21" customHeight="1">
      <c r="A71" s="50" t="s">
        <v>40</v>
      </c>
      <c r="B71" s="51">
        <v>10</v>
      </c>
      <c r="C71" s="55" t="s">
        <v>326</v>
      </c>
      <c r="D71" s="52">
        <f>D72</f>
        <v>3976300</v>
      </c>
      <c r="E71" s="52">
        <f>E73</f>
        <v>1060400</v>
      </c>
      <c r="F71" s="40">
        <f t="shared" si="4"/>
        <v>2915900</v>
      </c>
    </row>
    <row r="72" spans="1:6" ht="33.75" customHeight="1">
      <c r="A72" s="50" t="s">
        <v>41</v>
      </c>
      <c r="B72" s="51">
        <v>10</v>
      </c>
      <c r="C72" s="55" t="s">
        <v>326</v>
      </c>
      <c r="D72" s="52">
        <f>D73</f>
        <v>3976300</v>
      </c>
      <c r="E72" s="52">
        <f>E73</f>
        <v>1060400</v>
      </c>
      <c r="F72" s="40">
        <f t="shared" si="4"/>
        <v>2915900</v>
      </c>
    </row>
    <row r="73" spans="1:6" ht="35.25" customHeight="1">
      <c r="A73" s="50" t="s">
        <v>100</v>
      </c>
      <c r="B73" s="51">
        <v>10</v>
      </c>
      <c r="C73" s="55" t="s">
        <v>326</v>
      </c>
      <c r="D73" s="52">
        <v>3976300</v>
      </c>
      <c r="E73" s="52">
        <v>1060400</v>
      </c>
      <c r="F73" s="40">
        <f t="shared" si="4"/>
        <v>2915900</v>
      </c>
    </row>
    <row r="74" spans="1:6" ht="22.5" customHeight="1">
      <c r="A74" s="50" t="s">
        <v>153</v>
      </c>
      <c r="B74" s="51">
        <v>10</v>
      </c>
      <c r="C74" s="55" t="s">
        <v>327</v>
      </c>
      <c r="D74" s="52">
        <f>D75+D77</f>
        <v>173500</v>
      </c>
      <c r="E74" s="52">
        <f>E75+E77</f>
        <v>43525</v>
      </c>
      <c r="F74" s="40">
        <f t="shared" si="4"/>
        <v>129975</v>
      </c>
    </row>
    <row r="75" spans="1:6" ht="32.25" customHeight="1">
      <c r="A75" s="50" t="s">
        <v>186</v>
      </c>
      <c r="B75" s="51">
        <v>10</v>
      </c>
      <c r="C75" s="55" t="s">
        <v>328</v>
      </c>
      <c r="D75" s="52">
        <f>D76</f>
        <v>173300</v>
      </c>
      <c r="E75" s="52">
        <f>E76</f>
        <v>43325</v>
      </c>
      <c r="F75" s="40">
        <f t="shared" si="4"/>
        <v>129975</v>
      </c>
    </row>
    <row r="76" spans="1:6" ht="51" customHeight="1">
      <c r="A76" s="50" t="s">
        <v>101</v>
      </c>
      <c r="B76" s="51">
        <v>10</v>
      </c>
      <c r="C76" s="55" t="s">
        <v>328</v>
      </c>
      <c r="D76" s="52">
        <v>173300</v>
      </c>
      <c r="E76" s="52">
        <v>43325</v>
      </c>
      <c r="F76" s="40">
        <f t="shared" si="4"/>
        <v>129975</v>
      </c>
    </row>
    <row r="77" spans="1:6" ht="37.5" customHeight="1">
      <c r="A77" s="50" t="s">
        <v>156</v>
      </c>
      <c r="B77" s="51">
        <v>10</v>
      </c>
      <c r="C77" s="55" t="s">
        <v>329</v>
      </c>
      <c r="D77" s="52">
        <f>D78</f>
        <v>200</v>
      </c>
      <c r="E77" s="52">
        <f>E78</f>
        <v>200</v>
      </c>
      <c r="F77" s="40">
        <f t="shared" si="4"/>
        <v>0</v>
      </c>
    </row>
    <row r="78" spans="1:6" ht="38.25" customHeight="1">
      <c r="A78" s="50" t="s">
        <v>102</v>
      </c>
      <c r="B78" s="51">
        <v>10</v>
      </c>
      <c r="C78" s="55" t="s">
        <v>330</v>
      </c>
      <c r="D78" s="52">
        <v>200</v>
      </c>
      <c r="E78" s="52">
        <v>200</v>
      </c>
      <c r="F78" s="40">
        <f t="shared" si="4"/>
        <v>0</v>
      </c>
    </row>
    <row r="79" spans="1:6" ht="18.75" customHeight="1">
      <c r="A79" s="50" t="s">
        <v>154</v>
      </c>
      <c r="B79" s="51">
        <v>10</v>
      </c>
      <c r="C79" s="55" t="s">
        <v>331</v>
      </c>
      <c r="D79" s="52">
        <f>D80</f>
        <v>0</v>
      </c>
      <c r="E79" s="52">
        <f>E80</f>
        <v>0</v>
      </c>
      <c r="F79" s="40">
        <f t="shared" si="4"/>
        <v>0</v>
      </c>
    </row>
    <row r="80" spans="1:6" ht="23.25" customHeight="1">
      <c r="A80" s="50" t="s">
        <v>155</v>
      </c>
      <c r="B80" s="51">
        <v>10</v>
      </c>
      <c r="C80" s="55" t="s">
        <v>332</v>
      </c>
      <c r="D80" s="52">
        <f>D81</f>
        <v>0</v>
      </c>
      <c r="E80" s="52">
        <f>E81</f>
        <v>0</v>
      </c>
      <c r="F80" s="40">
        <f t="shared" si="4"/>
        <v>0</v>
      </c>
    </row>
    <row r="81" spans="1:6" ht="36" customHeight="1">
      <c r="A81" s="50" t="s">
        <v>103</v>
      </c>
      <c r="B81" s="51">
        <v>10</v>
      </c>
      <c r="C81" s="55" t="s">
        <v>333</v>
      </c>
      <c r="D81" s="52">
        <v>0</v>
      </c>
      <c r="E81" s="52">
        <v>0</v>
      </c>
      <c r="F81" s="40">
        <f t="shared" si="4"/>
        <v>0</v>
      </c>
    </row>
    <row r="82" spans="1:6" ht="46.5" customHeight="1">
      <c r="A82" s="50" t="s">
        <v>218</v>
      </c>
      <c r="B82" s="51">
        <v>10</v>
      </c>
      <c r="C82" s="55" t="s">
        <v>334</v>
      </c>
      <c r="D82" s="52">
        <f>D83</f>
        <v>0</v>
      </c>
      <c r="E82" s="52">
        <f>E83</f>
        <v>0</v>
      </c>
      <c r="F82" s="40">
        <f>D82-E82</f>
        <v>0</v>
      </c>
    </row>
    <row r="83" spans="1:6" ht="56.25" customHeight="1">
      <c r="A83" s="138" t="s">
        <v>219</v>
      </c>
      <c r="B83" s="51">
        <v>10</v>
      </c>
      <c r="C83" s="55" t="s">
        <v>335</v>
      </c>
      <c r="D83" s="52">
        <v>0</v>
      </c>
      <c r="E83" s="52">
        <v>0</v>
      </c>
      <c r="F83" s="40">
        <f>D83-E83</f>
        <v>0</v>
      </c>
    </row>
    <row r="84" spans="1:6" ht="12.75">
      <c r="A84" s="18" t="s">
        <v>198</v>
      </c>
      <c r="B84" s="137"/>
      <c r="C84" s="11" t="s">
        <v>336</v>
      </c>
      <c r="D84" s="12"/>
      <c r="E84" s="5"/>
      <c r="F84" s="6"/>
    </row>
    <row r="85" spans="1:6" ht="11.25" customHeight="1">
      <c r="A85" s="18" t="s">
        <v>199</v>
      </c>
      <c r="B85" s="35"/>
      <c r="C85" s="11" t="s">
        <v>337</v>
      </c>
      <c r="D85" s="12">
        <f>D16</f>
        <v>8819300</v>
      </c>
      <c r="E85" s="12">
        <f>E16</f>
        <v>1340549.51</v>
      </c>
      <c r="F85" s="12">
        <f>F16</f>
        <v>7478750.49</v>
      </c>
    </row>
    <row r="89" ht="10.5" customHeight="1"/>
    <row r="90" ht="10.5" customHeight="1"/>
    <row r="91" ht="9.75" customHeight="1"/>
    <row r="92" ht="31.5" customHeight="1"/>
    <row r="93" ht="25.5" customHeight="1"/>
    <row r="94" ht="39" customHeight="1"/>
    <row r="95" ht="54" customHeight="1"/>
    <row r="96" ht="24.75" customHeight="1"/>
    <row r="97" ht="25.5" customHeight="1"/>
    <row r="98" ht="36.75" customHeight="1"/>
    <row r="99" ht="29.25" customHeight="1"/>
    <row r="100" ht="27" customHeight="1"/>
    <row r="101" ht="26.25" customHeight="1"/>
    <row r="102" ht="171" customHeight="1"/>
    <row r="103" ht="16.5" customHeight="1" hidden="1"/>
    <row r="104" ht="16.5" customHeight="1" hidden="1"/>
    <row r="105" ht="15" customHeight="1" hidden="1"/>
    <row r="106" ht="18.75" customHeight="1" hidden="1"/>
    <row r="107" ht="15" customHeight="1" hidden="1"/>
    <row r="108" ht="21" customHeight="1" hidden="1"/>
    <row r="109" ht="12" customHeight="1" hidden="1"/>
    <row r="110" ht="12.75" customHeight="1" hidden="1"/>
    <row r="111" ht="16.5" customHeight="1" hidden="1"/>
    <row r="112" ht="16.5" customHeight="1" hidden="1"/>
    <row r="113" ht="17.25" customHeight="1" hidden="1"/>
    <row r="114" ht="18" customHeight="1" hidden="1"/>
    <row r="115" ht="26.25" customHeight="1" hidden="1"/>
    <row r="116" ht="25.5" customHeight="1" hidden="1"/>
    <row r="117" ht="15" customHeight="1" hidden="1"/>
    <row r="118" ht="27.75" customHeight="1" hidden="1"/>
    <row r="119" ht="27.75" customHeight="1" hidden="1" thickBot="1"/>
    <row r="120" ht="3.75" customHeight="1"/>
    <row r="121" ht="38.25" customHeight="1"/>
    <row r="122" ht="44.25" customHeight="1"/>
    <row r="123" ht="20.25" customHeight="1"/>
    <row r="124" ht="10.5" customHeight="1"/>
    <row r="125" ht="24.75" customHeight="1"/>
    <row r="126" ht="8.25" customHeight="1"/>
    <row r="127" ht="6.75" customHeight="1"/>
    <row r="128" ht="12.75" customHeight="1"/>
    <row r="129" ht="12.75" customHeight="1"/>
    <row r="130" ht="12.75" customHeight="1"/>
    <row r="131" ht="12.75" customHeight="1"/>
    <row r="132" ht="1.5" customHeight="1"/>
    <row r="133" ht="22.5" customHeight="1" hidden="1"/>
    <row r="134" ht="1.5" customHeight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0.75" customHeight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23.25" customHeight="1" hidden="1"/>
    <row r="155" ht="9.75" customHeight="1" hidden="1"/>
    <row r="156" ht="12.75" customHeight="1" hidden="1"/>
  </sheetData>
  <sheetProtection/>
  <mergeCells count="3">
    <mergeCell ref="B7:D7"/>
    <mergeCell ref="A4:D4"/>
    <mergeCell ref="A2:E2"/>
  </mergeCells>
  <printOptions/>
  <pageMargins left="0.4724409448818898" right="0.1968503937007874" top="0.35433070866141736" bottom="0.35433070866141736" header="0" footer="0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7"/>
  <sheetViews>
    <sheetView showGridLines="0" workbookViewId="0" topLeftCell="A1">
      <selection activeCell="E146" sqref="E146"/>
    </sheetView>
  </sheetViews>
  <sheetFormatPr defaultColWidth="0" defaultRowHeight="12.75"/>
  <cols>
    <col min="1" max="1" width="26.125" style="147" customWidth="1"/>
    <col min="2" max="2" width="5.25390625" style="8" customWidth="1"/>
    <col min="3" max="3" width="22.125" style="60" customWidth="1"/>
    <col min="4" max="4" width="14.875" style="17" customWidth="1"/>
    <col min="5" max="5" width="12.25390625" style="17" customWidth="1"/>
    <col min="6" max="6" width="12.625" style="115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>
      <c r="B1" s="61" t="s">
        <v>126</v>
      </c>
      <c r="C1" s="33"/>
      <c r="E1" s="68" t="s">
        <v>121</v>
      </c>
      <c r="F1" s="100"/>
    </row>
    <row r="2" spans="1:6" ht="12.75">
      <c r="A2" s="148"/>
      <c r="B2" s="13"/>
      <c r="C2" s="59"/>
      <c r="D2" s="69"/>
      <c r="E2" s="69"/>
      <c r="F2" s="101"/>
    </row>
    <row r="3" spans="1:6" ht="12.75">
      <c r="A3" s="149"/>
      <c r="B3" s="14" t="s">
        <v>114</v>
      </c>
      <c r="C3" s="14" t="s">
        <v>113</v>
      </c>
      <c r="D3" s="70" t="s">
        <v>134</v>
      </c>
      <c r="E3" s="71"/>
      <c r="F3" s="102" t="s">
        <v>109</v>
      </c>
    </row>
    <row r="4" spans="1:6" ht="12.75">
      <c r="A4" s="149" t="s">
        <v>112</v>
      </c>
      <c r="B4" s="14" t="s">
        <v>115</v>
      </c>
      <c r="C4" s="2" t="s">
        <v>138</v>
      </c>
      <c r="D4" s="70" t="s">
        <v>133</v>
      </c>
      <c r="E4" s="72" t="s">
        <v>125</v>
      </c>
      <c r="F4" s="103" t="s">
        <v>110</v>
      </c>
    </row>
    <row r="5" spans="1:6" ht="12.75">
      <c r="A5" s="149"/>
      <c r="B5" s="14" t="s">
        <v>116</v>
      </c>
      <c r="C5" s="14" t="s">
        <v>137</v>
      </c>
      <c r="D5" s="70" t="s">
        <v>110</v>
      </c>
      <c r="E5" s="70"/>
      <c r="F5" s="104"/>
    </row>
    <row r="6" spans="1:6" ht="13.5" thickBot="1">
      <c r="A6" s="150">
        <v>1</v>
      </c>
      <c r="B6" s="53">
        <v>2</v>
      </c>
      <c r="C6" s="53">
        <v>3</v>
      </c>
      <c r="D6" s="73" t="s">
        <v>108</v>
      </c>
      <c r="E6" s="73" t="s">
        <v>127</v>
      </c>
      <c r="F6" s="105" t="s">
        <v>128</v>
      </c>
    </row>
    <row r="7" spans="1:7" s="89" customFormat="1" ht="13.5" thickBot="1">
      <c r="A7" s="151" t="s">
        <v>200</v>
      </c>
      <c r="B7" s="90">
        <v>200</v>
      </c>
      <c r="C7" s="139" t="s">
        <v>338</v>
      </c>
      <c r="D7" s="141">
        <f>D8</f>
        <v>8819300</v>
      </c>
      <c r="E7" s="140">
        <f>E8</f>
        <v>1024790.8200000001</v>
      </c>
      <c r="F7" s="106">
        <f>D7-E7</f>
        <v>7794509.18</v>
      </c>
      <c r="G7" s="88"/>
    </row>
    <row r="8" spans="1:7" ht="22.5">
      <c r="A8" s="152" t="s">
        <v>36</v>
      </c>
      <c r="B8" s="94"/>
      <c r="C8" s="95" t="s">
        <v>339</v>
      </c>
      <c r="D8" s="96">
        <f>D9+D54+D61+D72+D88+D108+D114+D119+D132+D138</f>
        <v>8819300</v>
      </c>
      <c r="E8" s="96">
        <f>E9+E54+E61+E72+E88+E108+E114+E119+E132+E138</f>
        <v>1024790.8200000001</v>
      </c>
      <c r="F8" s="96">
        <f>F9+F54+F61+F72+F88+F108+F114+F119+F132+F138</f>
        <v>7794509.18</v>
      </c>
      <c r="G8" s="17"/>
    </row>
    <row r="9" spans="1:6" ht="22.5">
      <c r="A9" s="153" t="s">
        <v>17</v>
      </c>
      <c r="B9" s="91">
        <v>200</v>
      </c>
      <c r="C9" s="92" t="s">
        <v>340</v>
      </c>
      <c r="D9" s="93">
        <f>D10+D28</f>
        <v>4622900</v>
      </c>
      <c r="E9" s="93">
        <f>E10+E28</f>
        <v>478214.04</v>
      </c>
      <c r="F9" s="93">
        <f>D9-E9</f>
        <v>4144685.96</v>
      </c>
    </row>
    <row r="10" spans="1:7" ht="67.5">
      <c r="A10" s="155" t="s">
        <v>25</v>
      </c>
      <c r="B10" s="51">
        <v>200</v>
      </c>
      <c r="C10" s="38" t="s">
        <v>341</v>
      </c>
      <c r="D10" s="40">
        <f>D11+D24</f>
        <v>4407900</v>
      </c>
      <c r="E10" s="40">
        <f>E11+E24</f>
        <v>476311.33999999997</v>
      </c>
      <c r="F10" s="110">
        <f>D10-E10</f>
        <v>3931588.66</v>
      </c>
      <c r="G10" s="17"/>
    </row>
    <row r="11" spans="1:7" ht="33.75">
      <c r="A11" s="145" t="s">
        <v>228</v>
      </c>
      <c r="B11" s="51">
        <v>200</v>
      </c>
      <c r="C11" s="38" t="s">
        <v>342</v>
      </c>
      <c r="D11" s="40">
        <f>D13+D18+D20</f>
        <v>4407700</v>
      </c>
      <c r="E11" s="40">
        <f>E13+E18+E20</f>
        <v>476311.33999999997</v>
      </c>
      <c r="F11" s="40">
        <f>F13+F18+F20</f>
        <v>3931388.66</v>
      </c>
      <c r="G11" s="17"/>
    </row>
    <row r="12" spans="1:7" ht="22.5">
      <c r="A12" s="145" t="s">
        <v>36</v>
      </c>
      <c r="B12" s="51">
        <v>200</v>
      </c>
      <c r="C12" s="38" t="s">
        <v>343</v>
      </c>
      <c r="D12" s="40">
        <f>D13+D18+D20</f>
        <v>4407700</v>
      </c>
      <c r="E12" s="40">
        <f>E13+E18+E20</f>
        <v>476311.33999999997</v>
      </c>
      <c r="F12" s="40">
        <f>D12-E12</f>
        <v>3931388.66</v>
      </c>
      <c r="G12" s="17"/>
    </row>
    <row r="13" spans="1:6" ht="101.25">
      <c r="A13" s="145" t="s">
        <v>229</v>
      </c>
      <c r="B13" s="51">
        <v>200</v>
      </c>
      <c r="C13" s="38" t="s">
        <v>344</v>
      </c>
      <c r="D13" s="40">
        <f>D14+D15+D16</f>
        <v>3771500</v>
      </c>
      <c r="E13" s="40">
        <f>E14+E15+E16</f>
        <v>341382.56</v>
      </c>
      <c r="F13" s="40">
        <f>F14+F15+F16</f>
        <v>3430117.44</v>
      </c>
    </row>
    <row r="14" spans="1:6" s="132" customFormat="1" ht="33.75">
      <c r="A14" s="154" t="s">
        <v>230</v>
      </c>
      <c r="B14" s="76">
        <v>200</v>
      </c>
      <c r="C14" s="63" t="s">
        <v>345</v>
      </c>
      <c r="D14" s="64">
        <v>2812700</v>
      </c>
      <c r="E14" s="64">
        <v>280878.77</v>
      </c>
      <c r="F14" s="109">
        <f>D14-E14</f>
        <v>2531821.23</v>
      </c>
    </row>
    <row r="15" spans="1:6" s="132" customFormat="1" ht="24.75" customHeight="1">
      <c r="A15" s="172" t="s">
        <v>231</v>
      </c>
      <c r="B15" s="76">
        <v>200</v>
      </c>
      <c r="C15" s="63" t="s">
        <v>346</v>
      </c>
      <c r="D15" s="64">
        <v>185400</v>
      </c>
      <c r="E15" s="64">
        <v>150</v>
      </c>
      <c r="F15" s="109">
        <f>D15-E15</f>
        <v>185250</v>
      </c>
    </row>
    <row r="16" spans="1:6" s="132" customFormat="1" ht="67.5">
      <c r="A16" s="154" t="s">
        <v>204</v>
      </c>
      <c r="B16" s="76">
        <v>200</v>
      </c>
      <c r="C16" s="63" t="s">
        <v>347</v>
      </c>
      <c r="D16" s="64">
        <v>773400</v>
      </c>
      <c r="E16" s="64">
        <v>60353.79</v>
      </c>
      <c r="F16" s="109">
        <f>D16-E16</f>
        <v>713046.21</v>
      </c>
    </row>
    <row r="17" spans="1:6" ht="112.5">
      <c r="A17" s="166" t="s">
        <v>264</v>
      </c>
      <c r="B17" s="167">
        <v>200</v>
      </c>
      <c r="C17" s="38" t="s">
        <v>348</v>
      </c>
      <c r="D17" s="40">
        <f>D18</f>
        <v>549400</v>
      </c>
      <c r="E17" s="40">
        <f>E18</f>
        <v>76173.78</v>
      </c>
      <c r="F17" s="110">
        <f>D17-E17</f>
        <v>473226.22</v>
      </c>
    </row>
    <row r="18" spans="1:6" ht="33.75">
      <c r="A18" s="165" t="s">
        <v>232</v>
      </c>
      <c r="B18" s="51">
        <v>200</v>
      </c>
      <c r="C18" s="38" t="s">
        <v>349</v>
      </c>
      <c r="D18" s="40">
        <f>D19</f>
        <v>549400</v>
      </c>
      <c r="E18" s="40">
        <f>E19</f>
        <v>76173.78</v>
      </c>
      <c r="F18" s="110">
        <f>F19</f>
        <v>473226.22</v>
      </c>
    </row>
    <row r="19" spans="1:6" ht="45">
      <c r="A19" s="154" t="s">
        <v>233</v>
      </c>
      <c r="B19" s="76">
        <v>200</v>
      </c>
      <c r="C19" s="63" t="s">
        <v>350</v>
      </c>
      <c r="D19" s="64">
        <v>549400</v>
      </c>
      <c r="E19" s="64">
        <v>76173.78</v>
      </c>
      <c r="F19" s="64">
        <f>D19-E19</f>
        <v>473226.22</v>
      </c>
    </row>
    <row r="20" spans="1:6" ht="56.25">
      <c r="A20" s="145" t="s">
        <v>265</v>
      </c>
      <c r="B20" s="51">
        <v>200</v>
      </c>
      <c r="C20" s="38" t="s">
        <v>351</v>
      </c>
      <c r="D20" s="40">
        <f>D21+D22+D23</f>
        <v>86800</v>
      </c>
      <c r="E20" s="40">
        <f>E21+E22+E23</f>
        <v>58755</v>
      </c>
      <c r="F20" s="110">
        <f>F21+F22+F23</f>
        <v>28045</v>
      </c>
    </row>
    <row r="21" spans="1:6" s="132" customFormat="1" ht="22.5">
      <c r="A21" s="154" t="s">
        <v>205</v>
      </c>
      <c r="B21" s="76">
        <v>200</v>
      </c>
      <c r="C21" s="63" t="s">
        <v>352</v>
      </c>
      <c r="D21" s="64">
        <v>64800</v>
      </c>
      <c r="E21" s="64">
        <v>49435</v>
      </c>
      <c r="F21" s="109">
        <f>D21-E21</f>
        <v>15365</v>
      </c>
    </row>
    <row r="22" spans="1:6" s="66" customFormat="1" ht="22.5">
      <c r="A22" s="154" t="s">
        <v>206</v>
      </c>
      <c r="B22" s="76">
        <v>200</v>
      </c>
      <c r="C22" s="63" t="s">
        <v>353</v>
      </c>
      <c r="D22" s="64">
        <v>12000</v>
      </c>
      <c r="E22" s="64">
        <v>9320</v>
      </c>
      <c r="F22" s="109">
        <f>D22-E22</f>
        <v>2680</v>
      </c>
    </row>
    <row r="23" spans="1:6" s="66" customFormat="1" ht="12.75">
      <c r="A23" s="154" t="s">
        <v>7</v>
      </c>
      <c r="B23" s="76">
        <v>200</v>
      </c>
      <c r="C23" s="63" t="s">
        <v>354</v>
      </c>
      <c r="D23" s="64">
        <v>10000</v>
      </c>
      <c r="E23" s="64">
        <v>0</v>
      </c>
      <c r="F23" s="109">
        <f>D23-E23</f>
        <v>10000</v>
      </c>
    </row>
    <row r="24" spans="1:6" s="66" customFormat="1" ht="33.75">
      <c r="A24" s="145" t="s">
        <v>266</v>
      </c>
      <c r="B24" s="51">
        <v>200</v>
      </c>
      <c r="C24" s="65" t="s">
        <v>355</v>
      </c>
      <c r="D24" s="58">
        <f aca="true" t="shared" si="0" ref="D24:F25">D25</f>
        <v>200</v>
      </c>
      <c r="E24" s="58">
        <f t="shared" si="0"/>
        <v>0</v>
      </c>
      <c r="F24" s="108">
        <f t="shared" si="0"/>
        <v>200</v>
      </c>
    </row>
    <row r="25" spans="1:6" s="66" customFormat="1" ht="12.75">
      <c r="A25" s="145" t="s">
        <v>234</v>
      </c>
      <c r="B25" s="51">
        <v>200</v>
      </c>
      <c r="C25" s="65" t="s">
        <v>356</v>
      </c>
      <c r="D25" s="58">
        <f t="shared" si="0"/>
        <v>200</v>
      </c>
      <c r="E25" s="58">
        <f t="shared" si="0"/>
        <v>0</v>
      </c>
      <c r="F25" s="108">
        <f t="shared" si="0"/>
        <v>200</v>
      </c>
    </row>
    <row r="26" spans="1:6" s="66" customFormat="1" ht="101.25">
      <c r="A26" s="156" t="s">
        <v>202</v>
      </c>
      <c r="B26" s="51">
        <v>200</v>
      </c>
      <c r="C26" s="65" t="s">
        <v>357</v>
      </c>
      <c r="D26" s="58">
        <f>D27</f>
        <v>200</v>
      </c>
      <c r="E26" s="58">
        <f>E27</f>
        <v>0</v>
      </c>
      <c r="F26" s="108">
        <f>F27</f>
        <v>200</v>
      </c>
    </row>
    <row r="27" spans="1:6" s="132" customFormat="1" ht="33.75">
      <c r="A27" s="154" t="s">
        <v>23</v>
      </c>
      <c r="B27" s="76">
        <v>200</v>
      </c>
      <c r="C27" s="63" t="s">
        <v>358</v>
      </c>
      <c r="D27" s="64">
        <v>200</v>
      </c>
      <c r="E27" s="64"/>
      <c r="F27" s="109">
        <v>200</v>
      </c>
    </row>
    <row r="28" spans="1:6" s="175" customFormat="1" ht="22.5">
      <c r="A28" s="174" t="s">
        <v>26</v>
      </c>
      <c r="B28" s="173">
        <v>200</v>
      </c>
      <c r="C28" s="97" t="s">
        <v>359</v>
      </c>
      <c r="D28" s="98">
        <f>D29+D39+D43</f>
        <v>215000</v>
      </c>
      <c r="E28" s="98">
        <f>E29+E39+E43</f>
        <v>1902.7</v>
      </c>
      <c r="F28" s="98">
        <f>F29+F39+F43</f>
        <v>213097.3</v>
      </c>
    </row>
    <row r="29" spans="1:6" s="19" customFormat="1" ht="56.25">
      <c r="A29" s="145" t="s">
        <v>267</v>
      </c>
      <c r="B29" s="167">
        <v>200</v>
      </c>
      <c r="C29" s="38" t="s">
        <v>360</v>
      </c>
      <c r="D29" s="40">
        <f>D30+D33+D37</f>
        <v>3000</v>
      </c>
      <c r="E29" s="40">
        <f>E30+E33+E37</f>
        <v>0</v>
      </c>
      <c r="F29" s="40">
        <f>F30+F33+F37</f>
        <v>3000</v>
      </c>
    </row>
    <row r="30" spans="1:6" s="19" customFormat="1" ht="33.75">
      <c r="A30" s="145" t="s">
        <v>283</v>
      </c>
      <c r="B30" s="167">
        <v>200</v>
      </c>
      <c r="C30" s="38" t="s">
        <v>361</v>
      </c>
      <c r="D30" s="40">
        <f>D31</f>
        <v>1000</v>
      </c>
      <c r="E30" s="40">
        <f>E31</f>
        <v>0</v>
      </c>
      <c r="F30" s="40">
        <f>F31</f>
        <v>1000</v>
      </c>
    </row>
    <row r="31" spans="1:6" s="66" customFormat="1" ht="191.25">
      <c r="A31" s="155" t="s">
        <v>98</v>
      </c>
      <c r="B31" s="51">
        <v>200</v>
      </c>
      <c r="C31" s="65" t="s">
        <v>362</v>
      </c>
      <c r="D31" s="58">
        <f>D32</f>
        <v>1000</v>
      </c>
      <c r="E31" s="40">
        <f>E32</f>
        <v>0</v>
      </c>
      <c r="F31" s="110">
        <f>D31-E31</f>
        <v>1000</v>
      </c>
    </row>
    <row r="32" spans="1:6" s="66" customFormat="1" ht="33.75">
      <c r="A32" s="154" t="s">
        <v>23</v>
      </c>
      <c r="B32" s="76">
        <v>200</v>
      </c>
      <c r="C32" s="63" t="s">
        <v>363</v>
      </c>
      <c r="D32" s="64">
        <v>1000</v>
      </c>
      <c r="E32" s="64">
        <v>0</v>
      </c>
      <c r="F32" s="109">
        <f>D32-E32</f>
        <v>1000</v>
      </c>
    </row>
    <row r="33" spans="1:6" ht="45">
      <c r="A33" s="166" t="s">
        <v>235</v>
      </c>
      <c r="B33" s="167">
        <v>200</v>
      </c>
      <c r="C33" s="38" t="s">
        <v>364</v>
      </c>
      <c r="D33" s="40">
        <f aca="true" t="shared" si="1" ref="D33:F34">D34</f>
        <v>1000</v>
      </c>
      <c r="E33" s="40">
        <f t="shared" si="1"/>
        <v>0</v>
      </c>
      <c r="F33" s="110">
        <f t="shared" si="1"/>
        <v>1000</v>
      </c>
    </row>
    <row r="34" spans="1:6" s="66" customFormat="1" ht="180">
      <c r="A34" s="155" t="s">
        <v>99</v>
      </c>
      <c r="B34" s="51">
        <v>200</v>
      </c>
      <c r="C34" s="65" t="s">
        <v>367</v>
      </c>
      <c r="D34" s="58">
        <f t="shared" si="1"/>
        <v>1000</v>
      </c>
      <c r="E34" s="58">
        <f>E35</f>
        <v>0</v>
      </c>
      <c r="F34" s="108">
        <f t="shared" si="1"/>
        <v>1000</v>
      </c>
    </row>
    <row r="35" spans="1:6" s="66" customFormat="1" ht="33.75">
      <c r="A35" s="154" t="s">
        <v>23</v>
      </c>
      <c r="B35" s="76">
        <v>200</v>
      </c>
      <c r="C35" s="63" t="s">
        <v>366</v>
      </c>
      <c r="D35" s="64">
        <v>1000</v>
      </c>
      <c r="E35" s="64">
        <f>E38</f>
        <v>0</v>
      </c>
      <c r="F35" s="109">
        <f>D35-E35</f>
        <v>1000</v>
      </c>
    </row>
    <row r="36" spans="1:6" s="66" customFormat="1" ht="22.5">
      <c r="A36" s="154" t="s">
        <v>236</v>
      </c>
      <c r="B36" s="76">
        <v>200</v>
      </c>
      <c r="C36" s="63" t="s">
        <v>365</v>
      </c>
      <c r="D36" s="64">
        <f aca="true" t="shared" si="2" ref="D36:F37">D37</f>
        <v>1000</v>
      </c>
      <c r="E36" s="64">
        <f t="shared" si="2"/>
        <v>0</v>
      </c>
      <c r="F36" s="109">
        <f t="shared" si="2"/>
        <v>1000</v>
      </c>
    </row>
    <row r="37" spans="1:6" s="66" customFormat="1" ht="225">
      <c r="A37" s="155" t="s">
        <v>6</v>
      </c>
      <c r="B37" s="51">
        <v>200</v>
      </c>
      <c r="C37" s="38" t="s">
        <v>368</v>
      </c>
      <c r="D37" s="40">
        <f t="shared" si="2"/>
        <v>1000</v>
      </c>
      <c r="E37" s="40">
        <f t="shared" si="2"/>
        <v>0</v>
      </c>
      <c r="F37" s="110">
        <f t="shared" si="2"/>
        <v>1000</v>
      </c>
    </row>
    <row r="38" spans="1:6" s="66" customFormat="1" ht="33.75">
      <c r="A38" s="154" t="s">
        <v>23</v>
      </c>
      <c r="B38" s="76">
        <v>200</v>
      </c>
      <c r="C38" s="63" t="s">
        <v>369</v>
      </c>
      <c r="D38" s="64">
        <v>1000</v>
      </c>
      <c r="E38" s="64">
        <v>0</v>
      </c>
      <c r="F38" s="109">
        <f>D38-E38</f>
        <v>1000</v>
      </c>
    </row>
    <row r="39" spans="1:6" ht="22.5">
      <c r="A39" s="165" t="s">
        <v>36</v>
      </c>
      <c r="B39" s="167">
        <v>200</v>
      </c>
      <c r="C39" s="38" t="s">
        <v>370</v>
      </c>
      <c r="D39" s="40">
        <f>D40</f>
        <v>8000</v>
      </c>
      <c r="E39" s="40">
        <f>E40</f>
        <v>1902.7</v>
      </c>
      <c r="F39" s="110">
        <f>F40</f>
        <v>6097.3</v>
      </c>
    </row>
    <row r="40" spans="1:6" s="66" customFormat="1" ht="67.5">
      <c r="A40" s="155" t="s">
        <v>97</v>
      </c>
      <c r="B40" s="51">
        <v>200</v>
      </c>
      <c r="C40" s="38" t="s">
        <v>371</v>
      </c>
      <c r="D40" s="40">
        <f>D41+D42</f>
        <v>8000</v>
      </c>
      <c r="E40" s="40">
        <f>E41+E42</f>
        <v>1902.7</v>
      </c>
      <c r="F40" s="40">
        <f>F41+F42</f>
        <v>6097.3</v>
      </c>
    </row>
    <row r="41" spans="1:6" s="66" customFormat="1" ht="22.5">
      <c r="A41" s="154" t="s">
        <v>206</v>
      </c>
      <c r="B41" s="76">
        <v>200</v>
      </c>
      <c r="C41" s="63" t="s">
        <v>372</v>
      </c>
      <c r="D41" s="64">
        <v>8000</v>
      </c>
      <c r="E41" s="64">
        <v>1902.7</v>
      </c>
      <c r="F41" s="109">
        <f>D41-E41</f>
        <v>6097.3</v>
      </c>
    </row>
    <row r="42" spans="1:6" s="66" customFormat="1" ht="12.75">
      <c r="A42" s="154" t="s">
        <v>7</v>
      </c>
      <c r="B42" s="76">
        <v>200</v>
      </c>
      <c r="C42" s="63" t="s">
        <v>373</v>
      </c>
      <c r="D42" s="64">
        <v>0</v>
      </c>
      <c r="E42" s="64">
        <v>0</v>
      </c>
      <c r="F42" s="109">
        <f>D42-E42</f>
        <v>0</v>
      </c>
    </row>
    <row r="43" spans="1:6" ht="12.75">
      <c r="A43" s="166" t="s">
        <v>234</v>
      </c>
      <c r="B43" s="167">
        <v>200</v>
      </c>
      <c r="C43" s="38" t="s">
        <v>374</v>
      </c>
      <c r="D43" s="40">
        <f>D44+D48+D52</f>
        <v>204000</v>
      </c>
      <c r="E43" s="40">
        <f>E44+E48+E52</f>
        <v>0</v>
      </c>
      <c r="F43" s="40">
        <f>F44+F48+F52</f>
        <v>204000</v>
      </c>
    </row>
    <row r="44" spans="1:6" s="66" customFormat="1" ht="101.25">
      <c r="A44" s="168" t="s">
        <v>237</v>
      </c>
      <c r="B44" s="51">
        <v>200</v>
      </c>
      <c r="C44" s="65" t="s">
        <v>375</v>
      </c>
      <c r="D44" s="58">
        <f>D47</f>
        <v>35000</v>
      </c>
      <c r="E44" s="58">
        <f>E47</f>
        <v>0</v>
      </c>
      <c r="F44" s="108">
        <f>F47</f>
        <v>35000</v>
      </c>
    </row>
    <row r="45" spans="1:6" s="66" customFormat="1" ht="33.75">
      <c r="A45" s="164" t="s">
        <v>238</v>
      </c>
      <c r="B45" s="169">
        <v>200</v>
      </c>
      <c r="C45" s="65" t="s">
        <v>376</v>
      </c>
      <c r="D45" s="58">
        <f aca="true" t="shared" si="3" ref="D45:F46">D46</f>
        <v>35000</v>
      </c>
      <c r="E45" s="58">
        <f>E47</f>
        <v>0</v>
      </c>
      <c r="F45" s="108">
        <f t="shared" si="3"/>
        <v>35000</v>
      </c>
    </row>
    <row r="46" spans="1:6" s="66" customFormat="1" ht="33.75">
      <c r="A46" s="164" t="s">
        <v>239</v>
      </c>
      <c r="B46" s="169">
        <v>200</v>
      </c>
      <c r="C46" s="65" t="s">
        <v>377</v>
      </c>
      <c r="D46" s="58">
        <f t="shared" si="3"/>
        <v>35000</v>
      </c>
      <c r="E46" s="58">
        <f>E47</f>
        <v>0</v>
      </c>
      <c r="F46" s="108">
        <f t="shared" si="3"/>
        <v>35000</v>
      </c>
    </row>
    <row r="47" spans="1:6" s="132" customFormat="1" ht="33.75">
      <c r="A47" s="154" t="s">
        <v>23</v>
      </c>
      <c r="B47" s="76">
        <v>200</v>
      </c>
      <c r="C47" s="63" t="s">
        <v>378</v>
      </c>
      <c r="D47" s="64">
        <v>35000</v>
      </c>
      <c r="E47" s="64">
        <v>0</v>
      </c>
      <c r="F47" s="109">
        <f>D47-E47</f>
        <v>35000</v>
      </c>
    </row>
    <row r="48" spans="1:6" s="66" customFormat="1" ht="191.25">
      <c r="A48" s="155" t="s">
        <v>222</v>
      </c>
      <c r="B48" s="51">
        <v>200</v>
      </c>
      <c r="C48" s="65" t="s">
        <v>379</v>
      </c>
      <c r="D48" s="58">
        <f>D51</f>
        <v>169000</v>
      </c>
      <c r="E48" s="58">
        <f>E49</f>
        <v>0</v>
      </c>
      <c r="F48" s="108">
        <f>F51</f>
        <v>169000</v>
      </c>
    </row>
    <row r="49" spans="1:6" s="66" customFormat="1" ht="33.75">
      <c r="A49" s="164" t="s">
        <v>238</v>
      </c>
      <c r="B49" s="169">
        <v>200</v>
      </c>
      <c r="C49" s="65" t="s">
        <v>380</v>
      </c>
      <c r="D49" s="58">
        <f aca="true" t="shared" si="4" ref="D49:F50">D50</f>
        <v>169000</v>
      </c>
      <c r="E49" s="58">
        <f t="shared" si="4"/>
        <v>0</v>
      </c>
      <c r="F49" s="108">
        <f t="shared" si="4"/>
        <v>169000</v>
      </c>
    </row>
    <row r="50" spans="1:6" s="66" customFormat="1" ht="33.75">
      <c r="A50" s="164" t="s">
        <v>239</v>
      </c>
      <c r="B50" s="169">
        <v>200</v>
      </c>
      <c r="C50" s="65" t="s">
        <v>381</v>
      </c>
      <c r="D50" s="58">
        <f t="shared" si="4"/>
        <v>169000</v>
      </c>
      <c r="E50" s="58">
        <f t="shared" si="4"/>
        <v>0</v>
      </c>
      <c r="F50" s="108">
        <f t="shared" si="4"/>
        <v>169000</v>
      </c>
    </row>
    <row r="51" spans="1:6" s="132" customFormat="1" ht="33.75" customHeight="1">
      <c r="A51" s="154" t="s">
        <v>23</v>
      </c>
      <c r="B51" s="76">
        <v>200</v>
      </c>
      <c r="C51" s="63" t="s">
        <v>382</v>
      </c>
      <c r="D51" s="64">
        <v>169000</v>
      </c>
      <c r="E51" s="64">
        <v>0</v>
      </c>
      <c r="F51" s="109">
        <f>D51-E51</f>
        <v>169000</v>
      </c>
    </row>
    <row r="52" spans="1:6" ht="78.75" hidden="1">
      <c r="A52" s="146" t="s">
        <v>223</v>
      </c>
      <c r="B52" s="51">
        <v>200</v>
      </c>
      <c r="C52" s="65" t="s">
        <v>224</v>
      </c>
      <c r="D52" s="143">
        <f>D53</f>
        <v>0</v>
      </c>
      <c r="E52" s="143">
        <f>E53</f>
        <v>0</v>
      </c>
      <c r="F52" s="144">
        <f>F53</f>
        <v>0</v>
      </c>
    </row>
    <row r="53" spans="1:6" s="132" customFormat="1" ht="33.75" hidden="1">
      <c r="A53" s="154" t="s">
        <v>23</v>
      </c>
      <c r="B53" s="76">
        <v>200</v>
      </c>
      <c r="C53" s="63" t="s">
        <v>225</v>
      </c>
      <c r="D53" s="176">
        <v>0</v>
      </c>
      <c r="E53" s="176">
        <v>0</v>
      </c>
      <c r="F53" s="177">
        <f>D53-E53</f>
        <v>0</v>
      </c>
    </row>
    <row r="54" spans="1:6" s="66" customFormat="1" ht="12.75">
      <c r="A54" s="157" t="s">
        <v>18</v>
      </c>
      <c r="B54" s="173">
        <v>200</v>
      </c>
      <c r="C54" s="97" t="s">
        <v>383</v>
      </c>
      <c r="D54" s="98">
        <f>D55</f>
        <v>173300</v>
      </c>
      <c r="E54" s="98">
        <f aca="true" t="shared" si="5" ref="E54:F56">E55</f>
        <v>11017.19</v>
      </c>
      <c r="F54" s="112">
        <f t="shared" si="5"/>
        <v>162282.81</v>
      </c>
    </row>
    <row r="55" spans="1:6" ht="22.5">
      <c r="A55" s="155" t="s">
        <v>27</v>
      </c>
      <c r="B55" s="51">
        <v>200</v>
      </c>
      <c r="C55" s="65" t="s">
        <v>384</v>
      </c>
      <c r="D55" s="58">
        <f>D56</f>
        <v>173300</v>
      </c>
      <c r="E55" s="58">
        <f t="shared" si="5"/>
        <v>11017.19</v>
      </c>
      <c r="F55" s="108">
        <f t="shared" si="5"/>
        <v>162282.81</v>
      </c>
    </row>
    <row r="56" spans="1:6" s="66" customFormat="1" ht="12.75">
      <c r="A56" s="155" t="s">
        <v>234</v>
      </c>
      <c r="B56" s="51">
        <v>200</v>
      </c>
      <c r="C56" s="65" t="s">
        <v>385</v>
      </c>
      <c r="D56" s="58">
        <f>D57</f>
        <v>173300</v>
      </c>
      <c r="E56" s="58">
        <f t="shared" si="5"/>
        <v>11017.19</v>
      </c>
      <c r="F56" s="108">
        <f t="shared" si="5"/>
        <v>162282.81</v>
      </c>
    </row>
    <row r="57" spans="1:6" s="66" customFormat="1" ht="78.75">
      <c r="A57" s="168" t="s">
        <v>240</v>
      </c>
      <c r="B57" s="51">
        <v>200</v>
      </c>
      <c r="C57" s="65" t="s">
        <v>386</v>
      </c>
      <c r="D57" s="58">
        <f>D58</f>
        <v>173300</v>
      </c>
      <c r="E57" s="58">
        <f>E58</f>
        <v>11017.19</v>
      </c>
      <c r="F57" s="108">
        <f>F58</f>
        <v>162282.81</v>
      </c>
    </row>
    <row r="58" spans="1:6" s="66" customFormat="1" ht="33.75">
      <c r="A58" s="145" t="s">
        <v>241</v>
      </c>
      <c r="B58" s="169">
        <v>200</v>
      </c>
      <c r="C58" s="65" t="s">
        <v>387</v>
      </c>
      <c r="D58" s="58">
        <f>D59+D60</f>
        <v>173300</v>
      </c>
      <c r="E58" s="58">
        <f>E59+E60</f>
        <v>11017.19</v>
      </c>
      <c r="F58" s="58">
        <f>F59+F60</f>
        <v>162282.81</v>
      </c>
    </row>
    <row r="59" spans="1:6" s="66" customFormat="1" ht="33.75">
      <c r="A59" s="154" t="s">
        <v>230</v>
      </c>
      <c r="B59" s="76">
        <v>200</v>
      </c>
      <c r="C59" s="63" t="s">
        <v>388</v>
      </c>
      <c r="D59" s="64">
        <v>138000</v>
      </c>
      <c r="E59" s="64">
        <v>9784.52</v>
      </c>
      <c r="F59" s="109">
        <f>D59-E59</f>
        <v>128215.48</v>
      </c>
    </row>
    <row r="60" spans="1:6" s="66" customFormat="1" ht="67.5">
      <c r="A60" s="154" t="s">
        <v>204</v>
      </c>
      <c r="B60" s="76">
        <v>200</v>
      </c>
      <c r="C60" s="63" t="s">
        <v>389</v>
      </c>
      <c r="D60" s="64">
        <v>35300</v>
      </c>
      <c r="E60" s="64">
        <v>1232.67</v>
      </c>
      <c r="F60" s="109">
        <f>D60-E60</f>
        <v>34067.33</v>
      </c>
    </row>
    <row r="61" spans="1:6" s="66" customFormat="1" ht="45">
      <c r="A61" s="157" t="s">
        <v>19</v>
      </c>
      <c r="B61" s="173">
        <v>200</v>
      </c>
      <c r="C61" s="97" t="s">
        <v>390</v>
      </c>
      <c r="D61" s="98">
        <f aca="true" t="shared" si="6" ref="D61:F62">D62</f>
        <v>37900</v>
      </c>
      <c r="E61" s="98">
        <f t="shared" si="6"/>
        <v>0</v>
      </c>
      <c r="F61" s="112">
        <f t="shared" si="6"/>
        <v>37900</v>
      </c>
    </row>
    <row r="62" spans="1:6" s="66" customFormat="1" ht="45">
      <c r="A62" s="155" t="s">
        <v>28</v>
      </c>
      <c r="B62" s="51">
        <v>200</v>
      </c>
      <c r="C62" s="65" t="s">
        <v>391</v>
      </c>
      <c r="D62" s="58">
        <f t="shared" si="6"/>
        <v>37900</v>
      </c>
      <c r="E62" s="58">
        <f t="shared" si="6"/>
        <v>0</v>
      </c>
      <c r="F62" s="58">
        <f t="shared" si="6"/>
        <v>37900</v>
      </c>
    </row>
    <row r="63" spans="1:6" s="66" customFormat="1" ht="78.75">
      <c r="A63" s="155" t="s">
        <v>263</v>
      </c>
      <c r="B63" s="51">
        <v>200</v>
      </c>
      <c r="C63" s="65" t="s">
        <v>392</v>
      </c>
      <c r="D63" s="58">
        <f>D64+D68</f>
        <v>37900</v>
      </c>
      <c r="E63" s="58">
        <f>E64+E68</f>
        <v>0</v>
      </c>
      <c r="F63" s="58">
        <f>F64+F68</f>
        <v>37900</v>
      </c>
    </row>
    <row r="64" spans="1:6" s="66" customFormat="1" ht="22.5">
      <c r="A64" s="145" t="s">
        <v>242</v>
      </c>
      <c r="B64" s="169">
        <v>200</v>
      </c>
      <c r="C64" s="65" t="s">
        <v>393</v>
      </c>
      <c r="D64" s="58">
        <f aca="true" t="shared" si="7" ref="D64:F66">D65</f>
        <v>36500</v>
      </c>
      <c r="E64" s="58">
        <f t="shared" si="7"/>
        <v>0</v>
      </c>
      <c r="F64" s="58">
        <f t="shared" si="7"/>
        <v>36500</v>
      </c>
    </row>
    <row r="65" spans="1:6" s="66" customFormat="1" ht="112.5">
      <c r="A65" s="155" t="s">
        <v>9</v>
      </c>
      <c r="B65" s="51">
        <v>200</v>
      </c>
      <c r="C65" s="65" t="s">
        <v>394</v>
      </c>
      <c r="D65" s="58">
        <f t="shared" si="7"/>
        <v>36500</v>
      </c>
      <c r="E65" s="58">
        <f t="shared" si="7"/>
        <v>0</v>
      </c>
      <c r="F65" s="108">
        <f t="shared" si="7"/>
        <v>36500</v>
      </c>
    </row>
    <row r="66" spans="1:6" s="66" customFormat="1" ht="33.75">
      <c r="A66" s="164" t="s">
        <v>239</v>
      </c>
      <c r="B66" s="169">
        <v>200</v>
      </c>
      <c r="C66" s="65" t="s">
        <v>395</v>
      </c>
      <c r="D66" s="58">
        <f t="shared" si="7"/>
        <v>36500</v>
      </c>
      <c r="E66" s="58">
        <f t="shared" si="7"/>
        <v>0</v>
      </c>
      <c r="F66" s="108">
        <f t="shared" si="7"/>
        <v>36500</v>
      </c>
    </row>
    <row r="67" spans="1:6" s="132" customFormat="1" ht="33.75">
      <c r="A67" s="154" t="s">
        <v>23</v>
      </c>
      <c r="B67" s="76">
        <v>200</v>
      </c>
      <c r="C67" s="63" t="s">
        <v>396</v>
      </c>
      <c r="D67" s="64">
        <v>36500</v>
      </c>
      <c r="E67" s="64">
        <v>0</v>
      </c>
      <c r="F67" s="109">
        <f>D67-E67</f>
        <v>36500</v>
      </c>
    </row>
    <row r="68" spans="1:6" ht="22.5">
      <c r="A68" s="165" t="s">
        <v>243</v>
      </c>
      <c r="B68" s="169">
        <v>200</v>
      </c>
      <c r="C68" s="65" t="s">
        <v>397</v>
      </c>
      <c r="D68" s="40">
        <f aca="true" t="shared" si="8" ref="D68:F70">D69</f>
        <v>1400</v>
      </c>
      <c r="E68" s="40">
        <f t="shared" si="8"/>
        <v>0</v>
      </c>
      <c r="F68" s="110">
        <f t="shared" si="8"/>
        <v>1400</v>
      </c>
    </row>
    <row r="69" spans="1:6" ht="123.75">
      <c r="A69" s="145" t="s">
        <v>8</v>
      </c>
      <c r="B69" s="51">
        <v>200</v>
      </c>
      <c r="C69" s="65" t="s">
        <v>398</v>
      </c>
      <c r="D69" s="58">
        <f t="shared" si="8"/>
        <v>1400</v>
      </c>
      <c r="E69" s="58">
        <f t="shared" si="8"/>
        <v>0</v>
      </c>
      <c r="F69" s="108">
        <f t="shared" si="8"/>
        <v>1400</v>
      </c>
    </row>
    <row r="70" spans="1:6" ht="33.75">
      <c r="A70" s="164" t="s">
        <v>239</v>
      </c>
      <c r="B70" s="169">
        <v>200</v>
      </c>
      <c r="C70" s="65" t="s">
        <v>399</v>
      </c>
      <c r="D70" s="58">
        <f t="shared" si="8"/>
        <v>1400</v>
      </c>
      <c r="E70" s="58">
        <f t="shared" si="8"/>
        <v>0</v>
      </c>
      <c r="F70" s="108">
        <f t="shared" si="8"/>
        <v>1400</v>
      </c>
    </row>
    <row r="71" spans="1:6" s="66" customFormat="1" ht="33.75">
      <c r="A71" s="154" t="s">
        <v>23</v>
      </c>
      <c r="B71" s="76">
        <v>200</v>
      </c>
      <c r="C71" s="63" t="s">
        <v>400</v>
      </c>
      <c r="D71" s="64">
        <v>1400</v>
      </c>
      <c r="E71" s="64">
        <v>0</v>
      </c>
      <c r="F71" s="109">
        <f>D71-E71</f>
        <v>1400</v>
      </c>
    </row>
    <row r="72" spans="1:6" s="66" customFormat="1" ht="0.75" customHeight="1">
      <c r="A72" s="157" t="s">
        <v>20</v>
      </c>
      <c r="B72" s="173">
        <v>200</v>
      </c>
      <c r="C72" s="97" t="s">
        <v>10</v>
      </c>
      <c r="D72" s="98">
        <f>D73</f>
        <v>0</v>
      </c>
      <c r="E72" s="98">
        <f>E73</f>
        <v>0</v>
      </c>
      <c r="F72" s="98">
        <f>F73</f>
        <v>0</v>
      </c>
    </row>
    <row r="73" spans="1:6" s="66" customFormat="1" ht="22.5" hidden="1">
      <c r="A73" s="155" t="s">
        <v>29</v>
      </c>
      <c r="B73" s="51">
        <v>200</v>
      </c>
      <c r="C73" s="65" t="s">
        <v>201</v>
      </c>
      <c r="D73" s="58">
        <f>D74</f>
        <v>0</v>
      </c>
      <c r="E73" s="58">
        <f>E74</f>
        <v>0</v>
      </c>
      <c r="F73" s="108">
        <f>D73-E73</f>
        <v>0</v>
      </c>
    </row>
    <row r="74" spans="1:6" s="66" customFormat="1" ht="33.75" hidden="1">
      <c r="A74" s="145" t="s">
        <v>268</v>
      </c>
      <c r="B74" s="169">
        <v>200</v>
      </c>
      <c r="C74" s="65" t="s">
        <v>244</v>
      </c>
      <c r="D74" s="58">
        <f>D75</f>
        <v>0</v>
      </c>
      <c r="E74" s="58">
        <f>E75</f>
        <v>0</v>
      </c>
      <c r="F74" s="108">
        <f>F75</f>
        <v>0</v>
      </c>
    </row>
    <row r="75" spans="1:6" s="66" customFormat="1" ht="22.5" hidden="1">
      <c r="A75" s="145" t="s">
        <v>245</v>
      </c>
      <c r="B75" s="169">
        <v>200</v>
      </c>
      <c r="C75" s="65" t="s">
        <v>246</v>
      </c>
      <c r="D75" s="58">
        <f>D76+D79+D85+D82</f>
        <v>0</v>
      </c>
      <c r="E75" s="58">
        <f>E76+E79+E85+E82</f>
        <v>0</v>
      </c>
      <c r="F75" s="58">
        <f>F76+F79+F85</f>
        <v>0</v>
      </c>
    </row>
    <row r="76" spans="1:6" s="66" customFormat="1" ht="66" customHeight="1" hidden="1">
      <c r="A76" s="155" t="s">
        <v>12</v>
      </c>
      <c r="B76" s="51">
        <v>200</v>
      </c>
      <c r="C76" s="65" t="s">
        <v>227</v>
      </c>
      <c r="D76" s="58">
        <f aca="true" t="shared" si="9" ref="D76:F77">D77</f>
        <v>0</v>
      </c>
      <c r="E76" s="58">
        <f t="shared" si="9"/>
        <v>0</v>
      </c>
      <c r="F76" s="108">
        <f t="shared" si="9"/>
        <v>0</v>
      </c>
    </row>
    <row r="77" spans="1:6" s="66" customFormat="1" ht="33.75" hidden="1">
      <c r="A77" s="164" t="s">
        <v>239</v>
      </c>
      <c r="B77" s="169">
        <v>200</v>
      </c>
      <c r="C77" s="65" t="s">
        <v>247</v>
      </c>
      <c r="D77" s="58">
        <f t="shared" si="9"/>
        <v>0</v>
      </c>
      <c r="E77" s="58">
        <f t="shared" si="9"/>
        <v>0</v>
      </c>
      <c r="F77" s="108">
        <f t="shared" si="9"/>
        <v>0</v>
      </c>
    </row>
    <row r="78" spans="1:6" s="66" customFormat="1" ht="56.25" hidden="1">
      <c r="A78" s="154" t="s">
        <v>11</v>
      </c>
      <c r="B78" s="76">
        <v>200</v>
      </c>
      <c r="C78" s="63" t="s">
        <v>226</v>
      </c>
      <c r="D78" s="64">
        <v>0</v>
      </c>
      <c r="E78" s="64">
        <v>0</v>
      </c>
      <c r="F78" s="109">
        <f>D78-E78</f>
        <v>0</v>
      </c>
    </row>
    <row r="79" spans="1:6" s="66" customFormat="1" ht="101.25" hidden="1">
      <c r="A79" s="155" t="s">
        <v>13</v>
      </c>
      <c r="B79" s="51">
        <v>200</v>
      </c>
      <c r="C79" s="65" t="s">
        <v>14</v>
      </c>
      <c r="D79" s="58">
        <f aca="true" t="shared" si="10" ref="D79:F83">D80</f>
        <v>0</v>
      </c>
      <c r="E79" s="58">
        <f t="shared" si="10"/>
        <v>0</v>
      </c>
      <c r="F79" s="108">
        <f t="shared" si="10"/>
        <v>0</v>
      </c>
    </row>
    <row r="80" spans="1:6" s="66" customFormat="1" ht="24" customHeight="1" hidden="1">
      <c r="A80" s="164" t="s">
        <v>239</v>
      </c>
      <c r="B80" s="169">
        <v>200</v>
      </c>
      <c r="C80" s="65" t="s">
        <v>249</v>
      </c>
      <c r="D80" s="58">
        <f t="shared" si="10"/>
        <v>0</v>
      </c>
      <c r="E80" s="58">
        <f t="shared" si="10"/>
        <v>0</v>
      </c>
      <c r="F80" s="108">
        <f t="shared" si="10"/>
        <v>0</v>
      </c>
    </row>
    <row r="81" spans="1:6" s="66" customFormat="1" ht="56.25" hidden="1">
      <c r="A81" s="154" t="s">
        <v>11</v>
      </c>
      <c r="B81" s="76">
        <v>200</v>
      </c>
      <c r="C81" s="63" t="s">
        <v>15</v>
      </c>
      <c r="D81" s="64">
        <v>0</v>
      </c>
      <c r="E81" s="64">
        <v>0</v>
      </c>
      <c r="F81" s="109">
        <f>D81-E81</f>
        <v>0</v>
      </c>
    </row>
    <row r="82" spans="1:6" s="66" customFormat="1" ht="157.5" hidden="1">
      <c r="A82" s="155" t="s">
        <v>3</v>
      </c>
      <c r="B82" s="51">
        <v>200</v>
      </c>
      <c r="C82" s="65" t="s">
        <v>0</v>
      </c>
      <c r="D82" s="58">
        <f t="shared" si="10"/>
        <v>0</v>
      </c>
      <c r="E82" s="58">
        <f t="shared" si="10"/>
        <v>0</v>
      </c>
      <c r="F82" s="108">
        <f t="shared" si="10"/>
        <v>0</v>
      </c>
    </row>
    <row r="83" spans="1:6" s="66" customFormat="1" ht="32.25" customHeight="1" hidden="1">
      <c r="A83" s="164" t="s">
        <v>239</v>
      </c>
      <c r="B83" s="169">
        <v>200</v>
      </c>
      <c r="C83" s="65" t="s">
        <v>1</v>
      </c>
      <c r="D83" s="58">
        <f t="shared" si="10"/>
        <v>0</v>
      </c>
      <c r="E83" s="58">
        <f t="shared" si="10"/>
        <v>0</v>
      </c>
      <c r="F83" s="108">
        <f t="shared" si="10"/>
        <v>0</v>
      </c>
    </row>
    <row r="84" spans="1:6" s="66" customFormat="1" ht="56.25" hidden="1">
      <c r="A84" s="154" t="s">
        <v>11</v>
      </c>
      <c r="B84" s="76">
        <v>200</v>
      </c>
      <c r="C84" s="63" t="s">
        <v>2</v>
      </c>
      <c r="D84" s="64">
        <v>0</v>
      </c>
      <c r="E84" s="64">
        <v>0</v>
      </c>
      <c r="F84" s="109">
        <f>D84-E84</f>
        <v>0</v>
      </c>
    </row>
    <row r="85" spans="1:6" s="66" customFormat="1" ht="90" hidden="1">
      <c r="A85" s="145" t="s">
        <v>16</v>
      </c>
      <c r="B85" s="51">
        <v>200</v>
      </c>
      <c r="C85" s="65" t="s">
        <v>215</v>
      </c>
      <c r="D85" s="58">
        <f aca="true" t="shared" si="11" ref="D85:F86">D86</f>
        <v>0</v>
      </c>
      <c r="E85" s="58">
        <f t="shared" si="11"/>
        <v>0</v>
      </c>
      <c r="F85" s="108">
        <f t="shared" si="11"/>
        <v>0</v>
      </c>
    </row>
    <row r="86" spans="1:6" s="66" customFormat="1" ht="33.75" hidden="1">
      <c r="A86" s="164" t="s">
        <v>239</v>
      </c>
      <c r="B86" s="169">
        <v>200</v>
      </c>
      <c r="C86" s="65" t="s">
        <v>248</v>
      </c>
      <c r="D86" s="58">
        <f t="shared" si="11"/>
        <v>0</v>
      </c>
      <c r="E86" s="58">
        <f t="shared" si="11"/>
        <v>0</v>
      </c>
      <c r="F86" s="108">
        <f t="shared" si="11"/>
        <v>0</v>
      </c>
    </row>
    <row r="87" spans="1:6" s="66" customFormat="1" ht="33.75" hidden="1">
      <c r="A87" s="154" t="s">
        <v>23</v>
      </c>
      <c r="B87" s="76">
        <v>200</v>
      </c>
      <c r="C87" s="63" t="s">
        <v>216</v>
      </c>
      <c r="D87" s="64">
        <v>0</v>
      </c>
      <c r="E87" s="64">
        <v>0</v>
      </c>
      <c r="F87" s="109">
        <f>D87-E87</f>
        <v>0</v>
      </c>
    </row>
    <row r="88" spans="1:6" s="66" customFormat="1" ht="22.5">
      <c r="A88" s="157" t="s">
        <v>21</v>
      </c>
      <c r="B88" s="173">
        <v>200</v>
      </c>
      <c r="C88" s="97" t="s">
        <v>401</v>
      </c>
      <c r="D88" s="99">
        <f>D89+D95</f>
        <v>992400</v>
      </c>
      <c r="E88" s="99">
        <f>E89+E95</f>
        <v>152319.82</v>
      </c>
      <c r="F88" s="99">
        <f>F89+F95</f>
        <v>840080.1799999999</v>
      </c>
    </row>
    <row r="89" spans="1:6" ht="0.75" customHeight="1">
      <c r="A89" s="170" t="s">
        <v>250</v>
      </c>
      <c r="B89" s="167">
        <v>200</v>
      </c>
      <c r="C89" s="38" t="s">
        <v>284</v>
      </c>
      <c r="D89" s="56">
        <f aca="true" t="shared" si="12" ref="D89:F93">D90</f>
        <v>0</v>
      </c>
      <c r="E89" s="56">
        <f t="shared" si="12"/>
        <v>0</v>
      </c>
      <c r="F89" s="56">
        <f t="shared" si="12"/>
        <v>0</v>
      </c>
    </row>
    <row r="90" spans="1:6" ht="45" hidden="1">
      <c r="A90" s="166" t="s">
        <v>251</v>
      </c>
      <c r="B90" s="167">
        <v>200</v>
      </c>
      <c r="C90" s="38" t="s">
        <v>252</v>
      </c>
      <c r="D90" s="56">
        <f t="shared" si="12"/>
        <v>0</v>
      </c>
      <c r="E90" s="56">
        <f t="shared" si="12"/>
        <v>0</v>
      </c>
      <c r="F90" s="107">
        <f t="shared" si="12"/>
        <v>0</v>
      </c>
    </row>
    <row r="91" spans="1:6" ht="42.75" customHeight="1" hidden="1">
      <c r="A91" s="166" t="s">
        <v>269</v>
      </c>
      <c r="B91" s="167">
        <v>200</v>
      </c>
      <c r="C91" s="38" t="s">
        <v>253</v>
      </c>
      <c r="D91" s="56">
        <f t="shared" si="12"/>
        <v>0</v>
      </c>
      <c r="E91" s="56">
        <f t="shared" si="12"/>
        <v>0</v>
      </c>
      <c r="F91" s="107">
        <f t="shared" si="12"/>
        <v>0</v>
      </c>
    </row>
    <row r="92" spans="1:6" ht="168.75" hidden="1">
      <c r="A92" s="166" t="s">
        <v>270</v>
      </c>
      <c r="B92" s="167">
        <v>200</v>
      </c>
      <c r="C92" s="38" t="s">
        <v>254</v>
      </c>
      <c r="D92" s="56">
        <f t="shared" si="12"/>
        <v>0</v>
      </c>
      <c r="E92" s="56">
        <f t="shared" si="12"/>
        <v>0</v>
      </c>
      <c r="F92" s="107">
        <f t="shared" si="12"/>
        <v>0</v>
      </c>
    </row>
    <row r="93" spans="1:6" ht="33.75" hidden="1">
      <c r="A93" s="170" t="s">
        <v>239</v>
      </c>
      <c r="B93" s="167">
        <v>200</v>
      </c>
      <c r="C93" s="38" t="s">
        <v>255</v>
      </c>
      <c r="D93" s="56">
        <f t="shared" si="12"/>
        <v>0</v>
      </c>
      <c r="E93" s="56">
        <f t="shared" si="12"/>
        <v>0</v>
      </c>
      <c r="F93" s="107">
        <f t="shared" si="12"/>
        <v>0</v>
      </c>
    </row>
    <row r="94" spans="1:6" s="132" customFormat="1" ht="33.75" hidden="1">
      <c r="A94" s="171" t="s">
        <v>23</v>
      </c>
      <c r="B94" s="76">
        <v>200</v>
      </c>
      <c r="C94" s="63" t="s">
        <v>256</v>
      </c>
      <c r="D94" s="67">
        <v>0</v>
      </c>
      <c r="E94" s="67">
        <v>0</v>
      </c>
      <c r="F94" s="178">
        <f>D94-E94</f>
        <v>0</v>
      </c>
    </row>
    <row r="95" spans="1:6" s="66" customFormat="1" ht="12.75">
      <c r="A95" s="146" t="s">
        <v>30</v>
      </c>
      <c r="B95" s="51">
        <v>200</v>
      </c>
      <c r="C95" s="65" t="s">
        <v>402</v>
      </c>
      <c r="D95" s="57">
        <f>D97+D102+D105</f>
        <v>992400</v>
      </c>
      <c r="E95" s="57">
        <f>E97+E102+E105</f>
        <v>152319.82</v>
      </c>
      <c r="F95" s="57">
        <f>D95-E95</f>
        <v>840080.1799999999</v>
      </c>
    </row>
    <row r="96" spans="1:6" s="66" customFormat="1" ht="45">
      <c r="A96" s="145" t="s">
        <v>251</v>
      </c>
      <c r="B96" s="169">
        <v>200</v>
      </c>
      <c r="C96" s="65" t="s">
        <v>403</v>
      </c>
      <c r="D96" s="57">
        <f>D97+D101</f>
        <v>992400</v>
      </c>
      <c r="E96" s="57">
        <f>E97+E101</f>
        <v>152319.82</v>
      </c>
      <c r="F96" s="57">
        <f>F97+F101</f>
        <v>840080.1799999999</v>
      </c>
    </row>
    <row r="97" spans="1:6" s="66" customFormat="1" ht="112.5">
      <c r="A97" s="146" t="s">
        <v>105</v>
      </c>
      <c r="B97" s="51">
        <v>200</v>
      </c>
      <c r="C97" s="65" t="s">
        <v>404</v>
      </c>
      <c r="D97" s="57">
        <f aca="true" t="shared" si="13" ref="D97:F99">D98</f>
        <v>867400</v>
      </c>
      <c r="E97" s="57">
        <f t="shared" si="13"/>
        <v>152319.82</v>
      </c>
      <c r="F97" s="57">
        <f t="shared" si="13"/>
        <v>715080.1799999999</v>
      </c>
    </row>
    <row r="98" spans="1:6" s="66" customFormat="1" ht="135">
      <c r="A98" s="155" t="s">
        <v>207</v>
      </c>
      <c r="B98" s="51">
        <v>200</v>
      </c>
      <c r="C98" s="65" t="s">
        <v>405</v>
      </c>
      <c r="D98" s="57">
        <f t="shared" si="13"/>
        <v>867400</v>
      </c>
      <c r="E98" s="57">
        <f t="shared" si="13"/>
        <v>152319.82</v>
      </c>
      <c r="F98" s="57">
        <f t="shared" si="13"/>
        <v>715080.1799999999</v>
      </c>
    </row>
    <row r="99" spans="1:6" s="66" customFormat="1" ht="33.75">
      <c r="A99" s="164" t="s">
        <v>239</v>
      </c>
      <c r="B99" s="169">
        <v>200</v>
      </c>
      <c r="C99" s="65" t="s">
        <v>406</v>
      </c>
      <c r="D99" s="57">
        <f t="shared" si="13"/>
        <v>867400</v>
      </c>
      <c r="E99" s="57">
        <f t="shared" si="13"/>
        <v>152319.82</v>
      </c>
      <c r="F99" s="57">
        <f t="shared" si="13"/>
        <v>715080.1799999999</v>
      </c>
    </row>
    <row r="100" spans="1:6" s="66" customFormat="1" ht="33.75">
      <c r="A100" s="154" t="s">
        <v>23</v>
      </c>
      <c r="B100" s="76">
        <v>200</v>
      </c>
      <c r="C100" s="63" t="s">
        <v>407</v>
      </c>
      <c r="D100" s="67">
        <v>867400</v>
      </c>
      <c r="E100" s="67">
        <v>152319.82</v>
      </c>
      <c r="F100" s="67">
        <f>D100-E100</f>
        <v>715080.1799999999</v>
      </c>
    </row>
    <row r="101" spans="1:6" ht="33.75">
      <c r="A101" s="145" t="s">
        <v>271</v>
      </c>
      <c r="B101" s="169">
        <v>200</v>
      </c>
      <c r="C101" s="65" t="s">
        <v>408</v>
      </c>
      <c r="D101" s="56">
        <f>D102+D105</f>
        <v>125000</v>
      </c>
      <c r="E101" s="56">
        <f>E102+E105</f>
        <v>0</v>
      </c>
      <c r="F101" s="56">
        <f>F102+F105</f>
        <v>125000</v>
      </c>
    </row>
    <row r="102" spans="1:6" s="66" customFormat="1" ht="112.5">
      <c r="A102" s="155" t="s">
        <v>208</v>
      </c>
      <c r="B102" s="51">
        <v>200</v>
      </c>
      <c r="C102" s="65" t="s">
        <v>409</v>
      </c>
      <c r="D102" s="57">
        <f aca="true" t="shared" si="14" ref="D102:F103">D103</f>
        <v>90000</v>
      </c>
      <c r="E102" s="57">
        <f t="shared" si="14"/>
        <v>0</v>
      </c>
      <c r="F102" s="111">
        <f t="shared" si="14"/>
        <v>90000</v>
      </c>
    </row>
    <row r="103" spans="1:6" s="66" customFormat="1" ht="33.75">
      <c r="A103" s="164" t="s">
        <v>239</v>
      </c>
      <c r="B103" s="169">
        <v>200</v>
      </c>
      <c r="C103" s="65" t="s">
        <v>410</v>
      </c>
      <c r="D103" s="57">
        <f t="shared" si="14"/>
        <v>90000</v>
      </c>
      <c r="E103" s="57">
        <f t="shared" si="14"/>
        <v>0</v>
      </c>
      <c r="F103" s="111">
        <f t="shared" si="14"/>
        <v>90000</v>
      </c>
    </row>
    <row r="104" spans="1:6" s="132" customFormat="1" ht="45">
      <c r="A104" s="154" t="s">
        <v>209</v>
      </c>
      <c r="B104" s="76">
        <v>200</v>
      </c>
      <c r="C104" s="63" t="s">
        <v>411</v>
      </c>
      <c r="D104" s="64">
        <v>90000</v>
      </c>
      <c r="E104" s="64">
        <v>0</v>
      </c>
      <c r="F104" s="109">
        <f>D104-E104</f>
        <v>90000</v>
      </c>
    </row>
    <row r="105" spans="1:6" s="132" customFormat="1" ht="157.5">
      <c r="A105" s="145" t="s">
        <v>5</v>
      </c>
      <c r="B105" s="51">
        <v>200</v>
      </c>
      <c r="C105" s="65" t="s">
        <v>412</v>
      </c>
      <c r="D105" s="58">
        <f aca="true" t="shared" si="15" ref="D105:F106">D106</f>
        <v>35000</v>
      </c>
      <c r="E105" s="58">
        <f t="shared" si="15"/>
        <v>0</v>
      </c>
      <c r="F105" s="108">
        <f t="shared" si="15"/>
        <v>35000</v>
      </c>
    </row>
    <row r="106" spans="1:6" s="132" customFormat="1" ht="33.75">
      <c r="A106" s="164" t="s">
        <v>239</v>
      </c>
      <c r="B106" s="169">
        <v>200</v>
      </c>
      <c r="C106" s="65" t="s">
        <v>413</v>
      </c>
      <c r="D106" s="58">
        <f t="shared" si="15"/>
        <v>35000</v>
      </c>
      <c r="E106" s="58">
        <f t="shared" si="15"/>
        <v>0</v>
      </c>
      <c r="F106" s="108">
        <f t="shared" si="15"/>
        <v>35000</v>
      </c>
    </row>
    <row r="107" spans="1:6" s="66" customFormat="1" ht="45">
      <c r="A107" s="154" t="s">
        <v>209</v>
      </c>
      <c r="B107" s="76">
        <v>200</v>
      </c>
      <c r="C107" s="63" t="s">
        <v>414</v>
      </c>
      <c r="D107" s="64">
        <v>35000</v>
      </c>
      <c r="E107" s="64">
        <v>0</v>
      </c>
      <c r="F107" s="109">
        <f aca="true" t="shared" si="16" ref="F107:F113">D107-E107</f>
        <v>35000</v>
      </c>
    </row>
    <row r="108" spans="1:6" s="66" customFormat="1" ht="31.5">
      <c r="A108" s="158" t="s">
        <v>42</v>
      </c>
      <c r="B108" s="51">
        <v>200</v>
      </c>
      <c r="C108" s="97" t="s">
        <v>415</v>
      </c>
      <c r="D108" s="99">
        <f aca="true" t="shared" si="17" ref="D108:E112">D109</f>
        <v>500</v>
      </c>
      <c r="E108" s="99">
        <f t="shared" si="17"/>
        <v>0</v>
      </c>
      <c r="F108" s="136">
        <f t="shared" si="16"/>
        <v>500</v>
      </c>
    </row>
    <row r="109" spans="1:6" s="66" customFormat="1" ht="22.5">
      <c r="A109" s="155" t="s">
        <v>43</v>
      </c>
      <c r="B109" s="51">
        <v>200</v>
      </c>
      <c r="C109" s="65" t="s">
        <v>416</v>
      </c>
      <c r="D109" s="57">
        <f t="shared" si="17"/>
        <v>500</v>
      </c>
      <c r="E109" s="57">
        <f t="shared" si="17"/>
        <v>0</v>
      </c>
      <c r="F109" s="111">
        <f>F110</f>
        <v>500</v>
      </c>
    </row>
    <row r="110" spans="1:6" s="66" customFormat="1" ht="45">
      <c r="A110" s="145" t="s">
        <v>257</v>
      </c>
      <c r="B110" s="169">
        <v>200</v>
      </c>
      <c r="C110" s="65" t="s">
        <v>417</v>
      </c>
      <c r="D110" s="57">
        <f t="shared" si="17"/>
        <v>500</v>
      </c>
      <c r="E110" s="57">
        <f t="shared" si="17"/>
        <v>0</v>
      </c>
      <c r="F110" s="111">
        <f>F111</f>
        <v>500</v>
      </c>
    </row>
    <row r="111" spans="1:6" s="66" customFormat="1" ht="157.5">
      <c r="A111" s="155" t="s">
        <v>258</v>
      </c>
      <c r="B111" s="51">
        <v>200</v>
      </c>
      <c r="C111" s="65" t="s">
        <v>418</v>
      </c>
      <c r="D111" s="57">
        <f t="shared" si="17"/>
        <v>500</v>
      </c>
      <c r="E111" s="57">
        <f t="shared" si="17"/>
        <v>0</v>
      </c>
      <c r="F111" s="111">
        <f>F112</f>
        <v>500</v>
      </c>
    </row>
    <row r="112" spans="1:6" s="66" customFormat="1" ht="33.75">
      <c r="A112" s="164" t="s">
        <v>239</v>
      </c>
      <c r="B112" s="169">
        <v>200</v>
      </c>
      <c r="C112" s="65" t="s">
        <v>419</v>
      </c>
      <c r="D112" s="57">
        <f t="shared" si="17"/>
        <v>500</v>
      </c>
      <c r="E112" s="57">
        <f t="shared" si="17"/>
        <v>0</v>
      </c>
      <c r="F112" s="111">
        <f>F113</f>
        <v>500</v>
      </c>
    </row>
    <row r="113" spans="1:256" s="132" customFormat="1" ht="36" customHeight="1">
      <c r="A113" s="154" t="s">
        <v>23</v>
      </c>
      <c r="B113" s="76">
        <v>200</v>
      </c>
      <c r="C113" s="63" t="s">
        <v>420</v>
      </c>
      <c r="D113" s="67">
        <v>500</v>
      </c>
      <c r="E113" s="67">
        <v>0</v>
      </c>
      <c r="F113" s="178">
        <f t="shared" si="16"/>
        <v>500</v>
      </c>
      <c r="G113" s="179" t="s">
        <v>210</v>
      </c>
      <c r="H113" s="179" t="s">
        <v>210</v>
      </c>
      <c r="I113" s="179" t="s">
        <v>210</v>
      </c>
      <c r="J113" s="179" t="s">
        <v>210</v>
      </c>
      <c r="K113" s="179" t="s">
        <v>210</v>
      </c>
      <c r="L113" s="179" t="s">
        <v>210</v>
      </c>
      <c r="M113" s="179" t="s">
        <v>210</v>
      </c>
      <c r="N113" s="179" t="s">
        <v>210</v>
      </c>
      <c r="O113" s="179" t="s">
        <v>210</v>
      </c>
      <c r="P113" s="179" t="s">
        <v>210</v>
      </c>
      <c r="Q113" s="179" t="s">
        <v>210</v>
      </c>
      <c r="R113" s="179" t="s">
        <v>210</v>
      </c>
      <c r="S113" s="179" t="s">
        <v>210</v>
      </c>
      <c r="T113" s="179" t="s">
        <v>210</v>
      </c>
      <c r="U113" s="179" t="s">
        <v>210</v>
      </c>
      <c r="V113" s="179" t="s">
        <v>210</v>
      </c>
      <c r="W113" s="179" t="s">
        <v>210</v>
      </c>
      <c r="X113" s="179" t="s">
        <v>210</v>
      </c>
      <c r="Y113" s="179" t="s">
        <v>210</v>
      </c>
      <c r="Z113" s="179" t="s">
        <v>210</v>
      </c>
      <c r="AA113" s="179" t="s">
        <v>210</v>
      </c>
      <c r="AB113" s="179" t="s">
        <v>210</v>
      </c>
      <c r="AC113" s="179" t="s">
        <v>210</v>
      </c>
      <c r="AD113" s="179" t="s">
        <v>210</v>
      </c>
      <c r="AE113" s="179" t="s">
        <v>210</v>
      </c>
      <c r="AF113" s="179" t="s">
        <v>210</v>
      </c>
      <c r="AG113" s="179" t="s">
        <v>210</v>
      </c>
      <c r="AH113" s="179" t="s">
        <v>210</v>
      </c>
      <c r="AI113" s="179" t="s">
        <v>210</v>
      </c>
      <c r="AJ113" s="179" t="s">
        <v>210</v>
      </c>
      <c r="AK113" s="179" t="s">
        <v>210</v>
      </c>
      <c r="AL113" s="179" t="s">
        <v>210</v>
      </c>
      <c r="AM113" s="179" t="s">
        <v>210</v>
      </c>
      <c r="AN113" s="179" t="s">
        <v>210</v>
      </c>
      <c r="AO113" s="179" t="s">
        <v>210</v>
      </c>
      <c r="AP113" s="179" t="s">
        <v>210</v>
      </c>
      <c r="AQ113" s="179" t="s">
        <v>210</v>
      </c>
      <c r="AR113" s="179" t="s">
        <v>210</v>
      </c>
      <c r="AS113" s="179" t="s">
        <v>210</v>
      </c>
      <c r="AT113" s="179" t="s">
        <v>210</v>
      </c>
      <c r="AU113" s="179" t="s">
        <v>210</v>
      </c>
      <c r="AV113" s="179" t="s">
        <v>210</v>
      </c>
      <c r="AW113" s="179" t="s">
        <v>210</v>
      </c>
      <c r="AX113" s="179" t="s">
        <v>210</v>
      </c>
      <c r="AY113" s="179" t="s">
        <v>210</v>
      </c>
      <c r="AZ113" s="179" t="s">
        <v>210</v>
      </c>
      <c r="BA113" s="179" t="s">
        <v>210</v>
      </c>
      <c r="BB113" s="179" t="s">
        <v>210</v>
      </c>
      <c r="BC113" s="179" t="s">
        <v>210</v>
      </c>
      <c r="BD113" s="179" t="s">
        <v>210</v>
      </c>
      <c r="BE113" s="179" t="s">
        <v>210</v>
      </c>
      <c r="BF113" s="179" t="s">
        <v>210</v>
      </c>
      <c r="BG113" s="179" t="s">
        <v>210</v>
      </c>
      <c r="BH113" s="179" t="s">
        <v>210</v>
      </c>
      <c r="BI113" s="179" t="s">
        <v>210</v>
      </c>
      <c r="BJ113" s="179" t="s">
        <v>210</v>
      </c>
      <c r="BK113" s="179" t="s">
        <v>210</v>
      </c>
      <c r="BL113" s="179" t="s">
        <v>210</v>
      </c>
      <c r="BM113" s="179" t="s">
        <v>210</v>
      </c>
      <c r="BN113" s="179" t="s">
        <v>210</v>
      </c>
      <c r="BO113" s="179" t="s">
        <v>210</v>
      </c>
      <c r="BP113" s="179" t="s">
        <v>210</v>
      </c>
      <c r="BQ113" s="179" t="s">
        <v>210</v>
      </c>
      <c r="BR113" s="179" t="s">
        <v>210</v>
      </c>
      <c r="BS113" s="179" t="s">
        <v>210</v>
      </c>
      <c r="BT113" s="179" t="s">
        <v>210</v>
      </c>
      <c r="BU113" s="179" t="s">
        <v>210</v>
      </c>
      <c r="BV113" s="179" t="s">
        <v>210</v>
      </c>
      <c r="BW113" s="179" t="s">
        <v>210</v>
      </c>
      <c r="BX113" s="179" t="s">
        <v>210</v>
      </c>
      <c r="BY113" s="179" t="s">
        <v>210</v>
      </c>
      <c r="BZ113" s="179" t="s">
        <v>210</v>
      </c>
      <c r="CA113" s="179" t="s">
        <v>210</v>
      </c>
      <c r="CB113" s="179" t="s">
        <v>210</v>
      </c>
      <c r="CC113" s="179" t="s">
        <v>210</v>
      </c>
      <c r="CD113" s="179" t="s">
        <v>210</v>
      </c>
      <c r="CE113" s="179" t="s">
        <v>210</v>
      </c>
      <c r="CF113" s="179" t="s">
        <v>210</v>
      </c>
      <c r="CG113" s="179" t="s">
        <v>210</v>
      </c>
      <c r="CH113" s="179" t="s">
        <v>210</v>
      </c>
      <c r="CI113" s="179" t="s">
        <v>210</v>
      </c>
      <c r="CJ113" s="179" t="s">
        <v>210</v>
      </c>
      <c r="CK113" s="179" t="s">
        <v>210</v>
      </c>
      <c r="CL113" s="179" t="s">
        <v>210</v>
      </c>
      <c r="CM113" s="179" t="s">
        <v>210</v>
      </c>
      <c r="CN113" s="179" t="s">
        <v>210</v>
      </c>
      <c r="CO113" s="179" t="s">
        <v>210</v>
      </c>
      <c r="CP113" s="179" t="s">
        <v>210</v>
      </c>
      <c r="CQ113" s="179" t="s">
        <v>210</v>
      </c>
      <c r="CR113" s="179" t="s">
        <v>210</v>
      </c>
      <c r="CS113" s="179" t="s">
        <v>210</v>
      </c>
      <c r="CT113" s="179" t="s">
        <v>210</v>
      </c>
      <c r="CU113" s="179" t="s">
        <v>210</v>
      </c>
      <c r="CV113" s="179" t="s">
        <v>210</v>
      </c>
      <c r="CW113" s="179" t="s">
        <v>210</v>
      </c>
      <c r="CX113" s="179" t="s">
        <v>210</v>
      </c>
      <c r="CY113" s="179" t="s">
        <v>210</v>
      </c>
      <c r="CZ113" s="179" t="s">
        <v>210</v>
      </c>
      <c r="DA113" s="179" t="s">
        <v>210</v>
      </c>
      <c r="DB113" s="179" t="s">
        <v>210</v>
      </c>
      <c r="DC113" s="179" t="s">
        <v>210</v>
      </c>
      <c r="DD113" s="179" t="s">
        <v>210</v>
      </c>
      <c r="DE113" s="179" t="s">
        <v>210</v>
      </c>
      <c r="DF113" s="179" t="s">
        <v>210</v>
      </c>
      <c r="DG113" s="179" t="s">
        <v>210</v>
      </c>
      <c r="DH113" s="179" t="s">
        <v>210</v>
      </c>
      <c r="DI113" s="179" t="s">
        <v>210</v>
      </c>
      <c r="DJ113" s="179" t="s">
        <v>210</v>
      </c>
      <c r="DK113" s="179" t="s">
        <v>210</v>
      </c>
      <c r="DL113" s="179" t="s">
        <v>210</v>
      </c>
      <c r="DM113" s="179" t="s">
        <v>210</v>
      </c>
      <c r="DN113" s="179" t="s">
        <v>210</v>
      </c>
      <c r="DO113" s="179" t="s">
        <v>210</v>
      </c>
      <c r="DP113" s="179" t="s">
        <v>210</v>
      </c>
      <c r="DQ113" s="179" t="s">
        <v>210</v>
      </c>
      <c r="DR113" s="179" t="s">
        <v>210</v>
      </c>
      <c r="DS113" s="179" t="s">
        <v>210</v>
      </c>
      <c r="DT113" s="179" t="s">
        <v>210</v>
      </c>
      <c r="DU113" s="179" t="s">
        <v>210</v>
      </c>
      <c r="DV113" s="179" t="s">
        <v>210</v>
      </c>
      <c r="DW113" s="179" t="s">
        <v>210</v>
      </c>
      <c r="DX113" s="179" t="s">
        <v>210</v>
      </c>
      <c r="DY113" s="179" t="s">
        <v>210</v>
      </c>
      <c r="DZ113" s="179" t="s">
        <v>210</v>
      </c>
      <c r="EA113" s="179" t="s">
        <v>210</v>
      </c>
      <c r="EB113" s="179" t="s">
        <v>210</v>
      </c>
      <c r="EC113" s="179" t="s">
        <v>210</v>
      </c>
      <c r="ED113" s="179" t="s">
        <v>210</v>
      </c>
      <c r="EE113" s="179" t="s">
        <v>210</v>
      </c>
      <c r="EF113" s="179" t="s">
        <v>210</v>
      </c>
      <c r="EG113" s="179" t="s">
        <v>210</v>
      </c>
      <c r="EH113" s="179" t="s">
        <v>210</v>
      </c>
      <c r="EI113" s="179" t="s">
        <v>210</v>
      </c>
      <c r="EJ113" s="179" t="s">
        <v>210</v>
      </c>
      <c r="EK113" s="179" t="s">
        <v>210</v>
      </c>
      <c r="EL113" s="179" t="s">
        <v>210</v>
      </c>
      <c r="EM113" s="179" t="s">
        <v>210</v>
      </c>
      <c r="EN113" s="179" t="s">
        <v>210</v>
      </c>
      <c r="EO113" s="179" t="s">
        <v>210</v>
      </c>
      <c r="EP113" s="179" t="s">
        <v>210</v>
      </c>
      <c r="EQ113" s="179" t="s">
        <v>210</v>
      </c>
      <c r="ER113" s="179" t="s">
        <v>210</v>
      </c>
      <c r="ES113" s="179" t="s">
        <v>210</v>
      </c>
      <c r="ET113" s="179" t="s">
        <v>210</v>
      </c>
      <c r="EU113" s="179" t="s">
        <v>210</v>
      </c>
      <c r="EV113" s="179" t="s">
        <v>210</v>
      </c>
      <c r="EW113" s="179" t="s">
        <v>210</v>
      </c>
      <c r="EX113" s="179" t="s">
        <v>210</v>
      </c>
      <c r="EY113" s="179" t="s">
        <v>210</v>
      </c>
      <c r="EZ113" s="179" t="s">
        <v>210</v>
      </c>
      <c r="FA113" s="179" t="s">
        <v>210</v>
      </c>
      <c r="FB113" s="179" t="s">
        <v>210</v>
      </c>
      <c r="FC113" s="179" t="s">
        <v>210</v>
      </c>
      <c r="FD113" s="179" t="s">
        <v>210</v>
      </c>
      <c r="FE113" s="179" t="s">
        <v>210</v>
      </c>
      <c r="FF113" s="179" t="s">
        <v>210</v>
      </c>
      <c r="FG113" s="179" t="s">
        <v>210</v>
      </c>
      <c r="FH113" s="179" t="s">
        <v>210</v>
      </c>
      <c r="FI113" s="179" t="s">
        <v>210</v>
      </c>
      <c r="FJ113" s="179" t="s">
        <v>210</v>
      </c>
      <c r="FK113" s="179" t="s">
        <v>210</v>
      </c>
      <c r="FL113" s="179" t="s">
        <v>210</v>
      </c>
      <c r="FM113" s="179" t="s">
        <v>210</v>
      </c>
      <c r="FN113" s="179" t="s">
        <v>210</v>
      </c>
      <c r="FO113" s="179" t="s">
        <v>210</v>
      </c>
      <c r="FP113" s="179" t="s">
        <v>210</v>
      </c>
      <c r="FQ113" s="179" t="s">
        <v>210</v>
      </c>
      <c r="FR113" s="179" t="s">
        <v>210</v>
      </c>
      <c r="FS113" s="179" t="s">
        <v>210</v>
      </c>
      <c r="FT113" s="179" t="s">
        <v>210</v>
      </c>
      <c r="FU113" s="179" t="s">
        <v>210</v>
      </c>
      <c r="FV113" s="179" t="s">
        <v>210</v>
      </c>
      <c r="FW113" s="179" t="s">
        <v>210</v>
      </c>
      <c r="FX113" s="179" t="s">
        <v>210</v>
      </c>
      <c r="FY113" s="179" t="s">
        <v>210</v>
      </c>
      <c r="FZ113" s="179" t="s">
        <v>210</v>
      </c>
      <c r="GA113" s="179" t="s">
        <v>210</v>
      </c>
      <c r="GB113" s="179" t="s">
        <v>210</v>
      </c>
      <c r="GC113" s="179" t="s">
        <v>210</v>
      </c>
      <c r="GD113" s="179" t="s">
        <v>210</v>
      </c>
      <c r="GE113" s="179" t="s">
        <v>210</v>
      </c>
      <c r="GF113" s="179" t="s">
        <v>210</v>
      </c>
      <c r="GG113" s="179" t="s">
        <v>210</v>
      </c>
      <c r="GH113" s="179" t="s">
        <v>210</v>
      </c>
      <c r="GI113" s="179" t="s">
        <v>210</v>
      </c>
      <c r="GJ113" s="179" t="s">
        <v>210</v>
      </c>
      <c r="GK113" s="179" t="s">
        <v>210</v>
      </c>
      <c r="GL113" s="179" t="s">
        <v>210</v>
      </c>
      <c r="GM113" s="179" t="s">
        <v>210</v>
      </c>
      <c r="GN113" s="179" t="s">
        <v>210</v>
      </c>
      <c r="GO113" s="179" t="s">
        <v>210</v>
      </c>
      <c r="GP113" s="179" t="s">
        <v>210</v>
      </c>
      <c r="GQ113" s="179" t="s">
        <v>210</v>
      </c>
      <c r="GR113" s="179" t="s">
        <v>210</v>
      </c>
      <c r="GS113" s="179" t="s">
        <v>210</v>
      </c>
      <c r="GT113" s="179" t="s">
        <v>210</v>
      </c>
      <c r="GU113" s="179" t="s">
        <v>210</v>
      </c>
      <c r="GV113" s="179" t="s">
        <v>210</v>
      </c>
      <c r="GW113" s="179" t="s">
        <v>210</v>
      </c>
      <c r="GX113" s="179" t="s">
        <v>210</v>
      </c>
      <c r="GY113" s="179" t="s">
        <v>210</v>
      </c>
      <c r="GZ113" s="179" t="s">
        <v>210</v>
      </c>
      <c r="HA113" s="179" t="s">
        <v>210</v>
      </c>
      <c r="HB113" s="179" t="s">
        <v>210</v>
      </c>
      <c r="HC113" s="179" t="s">
        <v>210</v>
      </c>
      <c r="HD113" s="179" t="s">
        <v>210</v>
      </c>
      <c r="HE113" s="179" t="s">
        <v>210</v>
      </c>
      <c r="HF113" s="179" t="s">
        <v>210</v>
      </c>
      <c r="HG113" s="179" t="s">
        <v>210</v>
      </c>
      <c r="HH113" s="179" t="s">
        <v>210</v>
      </c>
      <c r="HI113" s="179" t="s">
        <v>210</v>
      </c>
      <c r="HJ113" s="179" t="s">
        <v>210</v>
      </c>
      <c r="HK113" s="179" t="s">
        <v>210</v>
      </c>
      <c r="HL113" s="179" t="s">
        <v>210</v>
      </c>
      <c r="HM113" s="179" t="s">
        <v>210</v>
      </c>
      <c r="HN113" s="179" t="s">
        <v>210</v>
      </c>
      <c r="HO113" s="179" t="s">
        <v>210</v>
      </c>
      <c r="HP113" s="179" t="s">
        <v>210</v>
      </c>
      <c r="HQ113" s="179" t="s">
        <v>210</v>
      </c>
      <c r="HR113" s="179" t="s">
        <v>210</v>
      </c>
      <c r="HS113" s="179" t="s">
        <v>210</v>
      </c>
      <c r="HT113" s="179" t="s">
        <v>210</v>
      </c>
      <c r="HU113" s="179" t="s">
        <v>210</v>
      </c>
      <c r="HV113" s="179" t="s">
        <v>210</v>
      </c>
      <c r="HW113" s="179" t="s">
        <v>210</v>
      </c>
      <c r="HX113" s="179" t="s">
        <v>210</v>
      </c>
      <c r="HY113" s="179" t="s">
        <v>210</v>
      </c>
      <c r="HZ113" s="179" t="s">
        <v>210</v>
      </c>
      <c r="IA113" s="179" t="s">
        <v>210</v>
      </c>
      <c r="IB113" s="179" t="s">
        <v>210</v>
      </c>
      <c r="IC113" s="179" t="s">
        <v>210</v>
      </c>
      <c r="ID113" s="179" t="s">
        <v>210</v>
      </c>
      <c r="IE113" s="179" t="s">
        <v>210</v>
      </c>
      <c r="IF113" s="179" t="s">
        <v>210</v>
      </c>
      <c r="IG113" s="179" t="s">
        <v>210</v>
      </c>
      <c r="IH113" s="179" t="s">
        <v>210</v>
      </c>
      <c r="II113" s="179" t="s">
        <v>210</v>
      </c>
      <c r="IJ113" s="179" t="s">
        <v>210</v>
      </c>
      <c r="IK113" s="179" t="s">
        <v>210</v>
      </c>
      <c r="IL113" s="179" t="s">
        <v>210</v>
      </c>
      <c r="IM113" s="179" t="s">
        <v>210</v>
      </c>
      <c r="IN113" s="179" t="s">
        <v>210</v>
      </c>
      <c r="IO113" s="179" t="s">
        <v>210</v>
      </c>
      <c r="IP113" s="179" t="s">
        <v>210</v>
      </c>
      <c r="IQ113" s="179" t="s">
        <v>210</v>
      </c>
      <c r="IR113" s="179" t="s">
        <v>210</v>
      </c>
      <c r="IS113" s="179" t="s">
        <v>210</v>
      </c>
      <c r="IT113" s="179" t="s">
        <v>210</v>
      </c>
      <c r="IU113" s="179" t="s">
        <v>210</v>
      </c>
      <c r="IV113" s="179" t="s">
        <v>210</v>
      </c>
    </row>
    <row r="114" spans="1:256" s="66" customFormat="1" ht="12.75">
      <c r="A114" s="159" t="s">
        <v>210</v>
      </c>
      <c r="B114" s="173">
        <v>200</v>
      </c>
      <c r="C114" s="188" t="s">
        <v>421</v>
      </c>
      <c r="D114" s="134">
        <f aca="true" t="shared" si="18" ref="D114:F117">D115</f>
        <v>6600</v>
      </c>
      <c r="E114" s="134">
        <f t="shared" si="18"/>
        <v>5400</v>
      </c>
      <c r="F114" s="134">
        <f t="shared" si="18"/>
        <v>1200</v>
      </c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  <c r="IG114" s="133"/>
      <c r="IH114" s="133"/>
      <c r="II114" s="133"/>
      <c r="IJ114" s="133"/>
      <c r="IK114" s="133"/>
      <c r="IL114" s="133"/>
      <c r="IM114" s="133"/>
      <c r="IN114" s="133"/>
      <c r="IO114" s="133"/>
      <c r="IP114" s="133"/>
      <c r="IQ114" s="133"/>
      <c r="IR114" s="133"/>
      <c r="IS114" s="133"/>
      <c r="IT114" s="133"/>
      <c r="IU114" s="133"/>
      <c r="IV114" s="133"/>
    </row>
    <row r="115" spans="1:256" s="66" customFormat="1" ht="33.75">
      <c r="A115" s="160" t="s">
        <v>211</v>
      </c>
      <c r="B115" s="51">
        <v>200</v>
      </c>
      <c r="C115" s="184" t="s">
        <v>422</v>
      </c>
      <c r="D115" s="135">
        <f>D116</f>
        <v>6600</v>
      </c>
      <c r="E115" s="135">
        <f>E117</f>
        <v>5400</v>
      </c>
      <c r="F115" s="135">
        <f>F117</f>
        <v>1200</v>
      </c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GW115" s="133"/>
      <c r="GX115" s="133"/>
      <c r="GY115" s="133"/>
      <c r="GZ115" s="133"/>
      <c r="HA115" s="133"/>
      <c r="HB115" s="133"/>
      <c r="HC115" s="133"/>
      <c r="HD115" s="133"/>
      <c r="HE115" s="133"/>
      <c r="HF115" s="133"/>
      <c r="HG115" s="133"/>
      <c r="HH115" s="133"/>
      <c r="HI115" s="133"/>
      <c r="HJ115" s="133"/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 s="133"/>
      <c r="IB115" s="133"/>
      <c r="IC115" s="133"/>
      <c r="ID115" s="133"/>
      <c r="IE115" s="133"/>
      <c r="IF115" s="133"/>
      <c r="IG115" s="133"/>
      <c r="IH115" s="133"/>
      <c r="II115" s="133"/>
      <c r="IJ115" s="133"/>
      <c r="IK115" s="133"/>
      <c r="IL115" s="133"/>
      <c r="IM115" s="133"/>
      <c r="IN115" s="133"/>
      <c r="IO115" s="133"/>
      <c r="IP115" s="133"/>
      <c r="IQ115" s="133"/>
      <c r="IR115" s="133"/>
      <c r="IS115" s="133"/>
      <c r="IT115" s="133"/>
      <c r="IU115" s="133"/>
      <c r="IV115" s="133"/>
    </row>
    <row r="116" spans="1:256" s="66" customFormat="1" ht="22.5">
      <c r="A116" s="165" t="s">
        <v>36</v>
      </c>
      <c r="B116" s="51">
        <v>200</v>
      </c>
      <c r="C116" s="184" t="s">
        <v>423</v>
      </c>
      <c r="D116" s="135">
        <f>D117</f>
        <v>6600</v>
      </c>
      <c r="E116" s="135">
        <f>E117</f>
        <v>5400</v>
      </c>
      <c r="F116" s="135">
        <f>F117</f>
        <v>1200</v>
      </c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GW116" s="133"/>
      <c r="GX116" s="133"/>
      <c r="GY116" s="133"/>
      <c r="GZ116" s="133"/>
      <c r="HA116" s="133"/>
      <c r="HB116" s="133"/>
      <c r="HC116" s="133"/>
      <c r="HD116" s="133"/>
      <c r="HE116" s="133"/>
      <c r="HF116" s="133"/>
      <c r="HG116" s="133"/>
      <c r="HH116" s="133"/>
      <c r="HI116" s="133"/>
      <c r="HJ116" s="133"/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 s="133"/>
      <c r="IB116" s="133"/>
      <c r="IC116" s="133"/>
      <c r="ID116" s="133"/>
      <c r="IE116" s="133"/>
      <c r="IF116" s="133"/>
      <c r="IG116" s="133"/>
      <c r="IH116" s="133"/>
      <c r="II116" s="133"/>
      <c r="IJ116" s="133"/>
      <c r="IK116" s="133"/>
      <c r="IL116" s="133"/>
      <c r="IM116" s="133"/>
      <c r="IN116" s="133"/>
      <c r="IO116" s="133"/>
      <c r="IP116" s="133"/>
      <c r="IQ116" s="133"/>
      <c r="IR116" s="133"/>
      <c r="IS116" s="133"/>
      <c r="IT116" s="133"/>
      <c r="IU116" s="133"/>
      <c r="IV116" s="133"/>
    </row>
    <row r="117" spans="1:256" s="66" customFormat="1" ht="67.5">
      <c r="A117" s="160" t="s">
        <v>212</v>
      </c>
      <c r="B117" s="51">
        <v>200</v>
      </c>
      <c r="C117" s="184" t="s">
        <v>424</v>
      </c>
      <c r="D117" s="135">
        <f t="shared" si="18"/>
        <v>6600</v>
      </c>
      <c r="E117" s="135">
        <f t="shared" si="18"/>
        <v>5400</v>
      </c>
      <c r="F117" s="135">
        <f t="shared" si="18"/>
        <v>1200</v>
      </c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GW117" s="133"/>
      <c r="GX117" s="133"/>
      <c r="GY117" s="133"/>
      <c r="GZ117" s="133"/>
      <c r="HA117" s="133"/>
      <c r="HB117" s="133"/>
      <c r="HC117" s="133"/>
      <c r="HD117" s="133"/>
      <c r="HE117" s="133"/>
      <c r="HF117" s="133"/>
      <c r="HG117" s="133"/>
      <c r="HH117" s="133"/>
      <c r="HI117" s="133"/>
      <c r="HJ117" s="133"/>
      <c r="HK117" s="133"/>
      <c r="HL117" s="133"/>
      <c r="HM117" s="133"/>
      <c r="HN117" s="133"/>
      <c r="HO117" s="133"/>
      <c r="HP117" s="133"/>
      <c r="HQ117" s="133"/>
      <c r="HR117" s="133"/>
      <c r="HS117" s="133"/>
      <c r="HT117" s="133"/>
      <c r="HU117" s="133"/>
      <c r="HV117" s="133"/>
      <c r="HW117" s="133"/>
      <c r="HX117" s="133"/>
      <c r="HY117" s="133"/>
      <c r="HZ117" s="133"/>
      <c r="IA117" s="133"/>
      <c r="IB117" s="133"/>
      <c r="IC117" s="133"/>
      <c r="ID117" s="133"/>
      <c r="IE117" s="133"/>
      <c r="IF117" s="133"/>
      <c r="IG117" s="133"/>
      <c r="IH117" s="133"/>
      <c r="II117" s="133"/>
      <c r="IJ117" s="133"/>
      <c r="IK117" s="133"/>
      <c r="IL117" s="133"/>
      <c r="IM117" s="133"/>
      <c r="IN117" s="133"/>
      <c r="IO117" s="133"/>
      <c r="IP117" s="133"/>
      <c r="IQ117" s="133"/>
      <c r="IR117" s="133"/>
      <c r="IS117" s="133"/>
      <c r="IT117" s="133"/>
      <c r="IU117" s="133"/>
      <c r="IV117" s="133"/>
    </row>
    <row r="118" spans="1:6" s="132" customFormat="1" ht="33.75">
      <c r="A118" s="154" t="s">
        <v>23</v>
      </c>
      <c r="B118" s="76">
        <v>200</v>
      </c>
      <c r="C118" s="185" t="s">
        <v>425</v>
      </c>
      <c r="D118" s="180">
        <v>6600</v>
      </c>
      <c r="E118" s="180">
        <v>5400</v>
      </c>
      <c r="F118" s="180">
        <f>D118-E118</f>
        <v>1200</v>
      </c>
    </row>
    <row r="119" spans="1:6" s="66" customFormat="1" ht="22.5">
      <c r="A119" s="157" t="s">
        <v>22</v>
      </c>
      <c r="B119" s="173">
        <v>200</v>
      </c>
      <c r="C119" s="97" t="s">
        <v>426</v>
      </c>
      <c r="D119" s="98">
        <f aca="true" t="shared" si="19" ref="D119:E124">D120</f>
        <v>2709100</v>
      </c>
      <c r="E119" s="98">
        <f t="shared" si="19"/>
        <v>332250.47</v>
      </c>
      <c r="F119" s="112">
        <f>D119-E119</f>
        <v>2376849.5300000003</v>
      </c>
    </row>
    <row r="120" spans="1:6" s="66" customFormat="1" ht="12.75">
      <c r="A120" s="155" t="s">
        <v>31</v>
      </c>
      <c r="B120" s="51">
        <v>200</v>
      </c>
      <c r="C120" s="65" t="s">
        <v>427</v>
      </c>
      <c r="D120" s="58">
        <f t="shared" si="19"/>
        <v>2709100</v>
      </c>
      <c r="E120" s="58">
        <f t="shared" si="19"/>
        <v>332250.47</v>
      </c>
      <c r="F120" s="58">
        <f>F121</f>
        <v>2376849.5300000003</v>
      </c>
    </row>
    <row r="121" spans="1:6" s="66" customFormat="1" ht="33.75">
      <c r="A121" s="145" t="s">
        <v>272</v>
      </c>
      <c r="B121" s="169">
        <v>200</v>
      </c>
      <c r="C121" s="65" t="s">
        <v>428</v>
      </c>
      <c r="D121" s="58">
        <f t="shared" si="19"/>
        <v>2709100</v>
      </c>
      <c r="E121" s="58">
        <f t="shared" si="19"/>
        <v>332250.47</v>
      </c>
      <c r="F121" s="58">
        <f>F122</f>
        <v>2376849.5300000003</v>
      </c>
    </row>
    <row r="122" spans="1:6" s="66" customFormat="1" ht="22.5">
      <c r="A122" s="145" t="s">
        <v>259</v>
      </c>
      <c r="B122" s="169">
        <v>200</v>
      </c>
      <c r="C122" s="65" t="s">
        <v>429</v>
      </c>
      <c r="D122" s="58">
        <f>D123+D126+D129</f>
        <v>2709100</v>
      </c>
      <c r="E122" s="58">
        <f>E123+E126+E129</f>
        <v>332250.47</v>
      </c>
      <c r="F122" s="58">
        <f>D122-E122</f>
        <v>2376849.5300000003</v>
      </c>
    </row>
    <row r="123" spans="1:6" s="132" customFormat="1" ht="123.75">
      <c r="A123" s="155" t="s">
        <v>104</v>
      </c>
      <c r="B123" s="51">
        <v>200</v>
      </c>
      <c r="C123" s="65" t="s">
        <v>430</v>
      </c>
      <c r="D123" s="58">
        <f t="shared" si="19"/>
        <v>2709100</v>
      </c>
      <c r="E123" s="58">
        <f t="shared" si="19"/>
        <v>332250.47</v>
      </c>
      <c r="F123" s="108">
        <f>F124</f>
        <v>2376849.5300000003</v>
      </c>
    </row>
    <row r="124" spans="1:6" s="132" customFormat="1" ht="22.5">
      <c r="A124" s="164" t="s">
        <v>260</v>
      </c>
      <c r="B124" s="169">
        <v>200</v>
      </c>
      <c r="C124" s="65" t="s">
        <v>431</v>
      </c>
      <c r="D124" s="58">
        <f t="shared" si="19"/>
        <v>2709100</v>
      </c>
      <c r="E124" s="58">
        <f t="shared" si="19"/>
        <v>332250.47</v>
      </c>
      <c r="F124" s="108">
        <f>F125</f>
        <v>2376849.5300000003</v>
      </c>
    </row>
    <row r="125" spans="1:6" s="66" customFormat="1" ht="78.75">
      <c r="A125" s="154" t="s">
        <v>24</v>
      </c>
      <c r="B125" s="76">
        <v>200</v>
      </c>
      <c r="C125" s="63" t="s">
        <v>432</v>
      </c>
      <c r="D125" s="64">
        <v>2709100</v>
      </c>
      <c r="E125" s="64">
        <v>332250.47</v>
      </c>
      <c r="F125" s="109">
        <f aca="true" t="shared" si="20" ref="F125:F131">D125-E125</f>
        <v>2376849.5300000003</v>
      </c>
    </row>
    <row r="126" spans="1:6" ht="112.5">
      <c r="A126" s="166" t="s">
        <v>278</v>
      </c>
      <c r="B126" s="167"/>
      <c r="C126" s="38" t="s">
        <v>433</v>
      </c>
      <c r="D126" s="40">
        <f>D127</f>
        <v>0</v>
      </c>
      <c r="E126" s="40">
        <f>E127</f>
        <v>0</v>
      </c>
      <c r="F126" s="110">
        <f t="shared" si="20"/>
        <v>0</v>
      </c>
    </row>
    <row r="127" spans="1:6" ht="22.5">
      <c r="A127" s="164" t="s">
        <v>260</v>
      </c>
      <c r="B127" s="167"/>
      <c r="C127" s="38" t="s">
        <v>434</v>
      </c>
      <c r="D127" s="40">
        <f>D128</f>
        <v>0</v>
      </c>
      <c r="E127" s="40">
        <f>E128</f>
        <v>0</v>
      </c>
      <c r="F127" s="110">
        <f t="shared" si="20"/>
        <v>0</v>
      </c>
    </row>
    <row r="128" spans="1:6" ht="78.75">
      <c r="A128" s="154" t="s">
        <v>24</v>
      </c>
      <c r="B128" s="185"/>
      <c r="C128" s="185" t="s">
        <v>435</v>
      </c>
      <c r="D128" s="186">
        <v>0</v>
      </c>
      <c r="E128" s="186">
        <v>0</v>
      </c>
      <c r="F128" s="186">
        <f t="shared" si="20"/>
        <v>0</v>
      </c>
    </row>
    <row r="129" spans="1:6" ht="112.5">
      <c r="A129" s="166" t="s">
        <v>278</v>
      </c>
      <c r="B129" s="167"/>
      <c r="C129" s="38" t="s">
        <v>436</v>
      </c>
      <c r="D129" s="40">
        <f>D130</f>
        <v>0</v>
      </c>
      <c r="E129" s="40">
        <f>E130</f>
        <v>0</v>
      </c>
      <c r="F129" s="110">
        <f t="shared" si="20"/>
        <v>0</v>
      </c>
    </row>
    <row r="130" spans="1:6" ht="22.5">
      <c r="A130" s="164" t="s">
        <v>260</v>
      </c>
      <c r="B130" s="167"/>
      <c r="C130" s="38" t="s">
        <v>437</v>
      </c>
      <c r="D130" s="40">
        <f>D131</f>
        <v>0</v>
      </c>
      <c r="E130" s="40">
        <f>E131</f>
        <v>0</v>
      </c>
      <c r="F130" s="110">
        <f t="shared" si="20"/>
        <v>0</v>
      </c>
    </row>
    <row r="131" spans="1:6" ht="78.75">
      <c r="A131" s="187" t="s">
        <v>24</v>
      </c>
      <c r="B131" s="185"/>
      <c r="C131" s="185" t="s">
        <v>438</v>
      </c>
      <c r="D131" s="186">
        <v>0</v>
      </c>
      <c r="E131" s="186">
        <v>0</v>
      </c>
      <c r="F131" s="186">
        <f t="shared" si="20"/>
        <v>0</v>
      </c>
    </row>
    <row r="132" spans="1:6" s="66" customFormat="1" ht="31.5">
      <c r="A132" s="161" t="s">
        <v>37</v>
      </c>
      <c r="B132" s="173">
        <v>200</v>
      </c>
      <c r="C132" s="97" t="s">
        <v>439</v>
      </c>
      <c r="D132" s="98">
        <f aca="true" t="shared" si="21" ref="D132:F136">D133</f>
        <v>273600</v>
      </c>
      <c r="E132" s="98">
        <f t="shared" si="21"/>
        <v>45589.3</v>
      </c>
      <c r="F132" s="112">
        <f t="shared" si="21"/>
        <v>228010.7</v>
      </c>
    </row>
    <row r="133" spans="1:6" s="66" customFormat="1" ht="12.75">
      <c r="A133" s="155" t="s">
        <v>38</v>
      </c>
      <c r="B133" s="51">
        <v>200</v>
      </c>
      <c r="C133" s="65" t="s">
        <v>440</v>
      </c>
      <c r="D133" s="58">
        <f t="shared" si="21"/>
        <v>273600</v>
      </c>
      <c r="E133" s="58">
        <f t="shared" si="21"/>
        <v>45589.3</v>
      </c>
      <c r="F133" s="108">
        <f t="shared" si="21"/>
        <v>228010.7</v>
      </c>
    </row>
    <row r="134" spans="1:6" s="66" customFormat="1" ht="12.75">
      <c r="A134" s="155" t="s">
        <v>234</v>
      </c>
      <c r="B134" s="51">
        <v>200</v>
      </c>
      <c r="C134" s="65" t="s">
        <v>441</v>
      </c>
      <c r="D134" s="58">
        <f t="shared" si="21"/>
        <v>273600</v>
      </c>
      <c r="E134" s="58">
        <f t="shared" si="21"/>
        <v>45589.3</v>
      </c>
      <c r="F134" s="108">
        <f t="shared" si="21"/>
        <v>228010.7</v>
      </c>
    </row>
    <row r="135" spans="1:6" s="66" customFormat="1" ht="45">
      <c r="A135" s="155" t="s">
        <v>39</v>
      </c>
      <c r="B135" s="51">
        <v>200</v>
      </c>
      <c r="C135" s="65" t="s">
        <v>442</v>
      </c>
      <c r="D135" s="58">
        <f t="shared" si="21"/>
        <v>273600</v>
      </c>
      <c r="E135" s="58">
        <f t="shared" si="21"/>
        <v>45589.3</v>
      </c>
      <c r="F135" s="108">
        <f t="shared" si="21"/>
        <v>228010.7</v>
      </c>
    </row>
    <row r="136" spans="1:6" s="66" customFormat="1" ht="33.75">
      <c r="A136" s="155" t="s">
        <v>261</v>
      </c>
      <c r="B136" s="51">
        <v>200</v>
      </c>
      <c r="C136" s="65" t="s">
        <v>443</v>
      </c>
      <c r="D136" s="58">
        <f t="shared" si="21"/>
        <v>273600</v>
      </c>
      <c r="E136" s="58">
        <f>E137</f>
        <v>45589.3</v>
      </c>
      <c r="F136" s="108">
        <f t="shared" si="21"/>
        <v>228010.7</v>
      </c>
    </row>
    <row r="137" spans="1:6" s="66" customFormat="1" ht="45">
      <c r="A137" s="154" t="s">
        <v>213</v>
      </c>
      <c r="B137" s="76">
        <v>200</v>
      </c>
      <c r="C137" s="63" t="s">
        <v>444</v>
      </c>
      <c r="D137" s="64">
        <v>273600</v>
      </c>
      <c r="E137" s="64">
        <v>45589.3</v>
      </c>
      <c r="F137" s="109">
        <f>D137-E137</f>
        <v>228010.7</v>
      </c>
    </row>
    <row r="138" spans="1:6" s="66" customFormat="1" ht="31.5">
      <c r="A138" s="161" t="s">
        <v>44</v>
      </c>
      <c r="B138" s="173">
        <v>200</v>
      </c>
      <c r="C138" s="97" t="s">
        <v>445</v>
      </c>
      <c r="D138" s="98">
        <f aca="true" t="shared" si="22" ref="D138:F143">D139</f>
        <v>3000</v>
      </c>
      <c r="E138" s="98">
        <f t="shared" si="22"/>
        <v>0</v>
      </c>
      <c r="F138" s="112">
        <f t="shared" si="22"/>
        <v>3000</v>
      </c>
    </row>
    <row r="139" spans="1:6" ht="12.75">
      <c r="A139" s="170" t="s">
        <v>262</v>
      </c>
      <c r="B139" s="167">
        <v>200</v>
      </c>
      <c r="C139" s="38" t="s">
        <v>446</v>
      </c>
      <c r="D139" s="40">
        <f t="shared" si="22"/>
        <v>3000</v>
      </c>
      <c r="E139" s="40">
        <f t="shared" si="22"/>
        <v>0</v>
      </c>
      <c r="F139" s="110">
        <f t="shared" si="22"/>
        <v>3000</v>
      </c>
    </row>
    <row r="140" spans="1:6" ht="45">
      <c r="A140" s="166" t="s">
        <v>273</v>
      </c>
      <c r="B140" s="167">
        <v>200</v>
      </c>
      <c r="C140" s="38" t="s">
        <v>447</v>
      </c>
      <c r="D140" s="40">
        <f t="shared" si="22"/>
        <v>3000</v>
      </c>
      <c r="E140" s="40">
        <f t="shared" si="22"/>
        <v>0</v>
      </c>
      <c r="F140" s="110">
        <f t="shared" si="22"/>
        <v>3000</v>
      </c>
    </row>
    <row r="141" spans="1:6" ht="45">
      <c r="A141" s="166" t="s">
        <v>274</v>
      </c>
      <c r="B141" s="167">
        <v>200</v>
      </c>
      <c r="C141" s="38" t="s">
        <v>448</v>
      </c>
      <c r="D141" s="40">
        <f t="shared" si="22"/>
        <v>3000</v>
      </c>
      <c r="E141" s="40">
        <f t="shared" si="22"/>
        <v>0</v>
      </c>
      <c r="F141" s="110">
        <f t="shared" si="22"/>
        <v>3000</v>
      </c>
    </row>
    <row r="142" spans="1:6" s="66" customFormat="1" ht="101.25">
      <c r="A142" s="155" t="s">
        <v>214</v>
      </c>
      <c r="B142" s="51">
        <v>200</v>
      </c>
      <c r="C142" s="65" t="s">
        <v>449</v>
      </c>
      <c r="D142" s="58">
        <f t="shared" si="22"/>
        <v>3000</v>
      </c>
      <c r="E142" s="58">
        <f t="shared" si="22"/>
        <v>0</v>
      </c>
      <c r="F142" s="108">
        <f t="shared" si="22"/>
        <v>3000</v>
      </c>
    </row>
    <row r="143" spans="1:6" s="66" customFormat="1" ht="33.75">
      <c r="A143" s="164" t="s">
        <v>239</v>
      </c>
      <c r="B143" s="169">
        <v>200</v>
      </c>
      <c r="C143" s="65" t="s">
        <v>450</v>
      </c>
      <c r="D143" s="58">
        <f t="shared" si="22"/>
        <v>3000</v>
      </c>
      <c r="E143" s="58">
        <f t="shared" si="22"/>
        <v>0</v>
      </c>
      <c r="F143" s="108">
        <f t="shared" si="22"/>
        <v>3000</v>
      </c>
    </row>
    <row r="144" spans="1:6" s="132" customFormat="1" ht="33.75">
      <c r="A144" s="154" t="s">
        <v>23</v>
      </c>
      <c r="B144" s="76">
        <v>200</v>
      </c>
      <c r="C144" s="63" t="s">
        <v>451</v>
      </c>
      <c r="D144" s="64">
        <v>3000</v>
      </c>
      <c r="E144" s="64">
        <v>0</v>
      </c>
      <c r="F144" s="109">
        <f>D144-E144</f>
        <v>3000</v>
      </c>
    </row>
    <row r="145" spans="1:6" s="66" customFormat="1" ht="13.5" thickBot="1">
      <c r="A145" s="162"/>
      <c r="B145" s="20"/>
      <c r="C145" s="7"/>
      <c r="D145" s="74"/>
      <c r="E145" s="74"/>
      <c r="F145" s="113"/>
    </row>
    <row r="146" spans="1:6" s="66" customFormat="1" ht="23.25" thickBot="1">
      <c r="A146" s="163" t="s">
        <v>118</v>
      </c>
      <c r="B146" s="21">
        <v>450</v>
      </c>
      <c r="C146" s="22" t="s">
        <v>117</v>
      </c>
      <c r="D146" s="62">
        <f>'доходы '!D16-D7</f>
        <v>0</v>
      </c>
      <c r="E146" s="62">
        <f>'доходы '!E16-E7</f>
        <v>315758.68999999994</v>
      </c>
      <c r="F146" s="114" t="s">
        <v>131</v>
      </c>
    </row>
    <row r="147" spans="1:6" s="66" customFormat="1" ht="12.75">
      <c r="A147" s="147"/>
      <c r="B147" s="8"/>
      <c r="C147" s="60"/>
      <c r="D147" s="17"/>
      <c r="E147" s="17"/>
      <c r="F147" s="115"/>
    </row>
    <row r="148" spans="1:6" s="66" customFormat="1" ht="12.75">
      <c r="A148" s="147"/>
      <c r="B148" s="8"/>
      <c r="C148" s="60"/>
      <c r="D148" s="17"/>
      <c r="E148" s="17"/>
      <c r="F148" s="115"/>
    </row>
    <row r="149" spans="1:6" s="66" customFormat="1" ht="12.75">
      <c r="A149" s="147"/>
      <c r="B149" s="8"/>
      <c r="C149" s="60"/>
      <c r="D149" s="17"/>
      <c r="E149" s="17"/>
      <c r="F149" s="115"/>
    </row>
    <row r="150" spans="1:6" s="66" customFormat="1" ht="12.75">
      <c r="A150" s="147"/>
      <c r="B150" s="8"/>
      <c r="C150" s="60"/>
      <c r="D150" s="17"/>
      <c r="E150" s="17"/>
      <c r="F150" s="115"/>
    </row>
    <row r="151" spans="1:6" s="66" customFormat="1" ht="12.75">
      <c r="A151" s="147"/>
      <c r="B151" s="8"/>
      <c r="C151" s="60"/>
      <c r="D151" s="17"/>
      <c r="E151" s="17"/>
      <c r="F151" s="115"/>
    </row>
    <row r="152" spans="1:6" s="66" customFormat="1" ht="12.75">
      <c r="A152" s="147"/>
      <c r="B152" s="8"/>
      <c r="C152" s="60"/>
      <c r="D152" s="17"/>
      <c r="E152" s="17"/>
      <c r="F152" s="115"/>
    </row>
    <row r="153" spans="1:6" s="66" customFormat="1" ht="12.75">
      <c r="A153" s="147"/>
      <c r="B153" s="8"/>
      <c r="C153" s="60"/>
      <c r="D153" s="17"/>
      <c r="E153" s="17"/>
      <c r="F153" s="115"/>
    </row>
    <row r="154" spans="1:6" s="66" customFormat="1" ht="12.75">
      <c r="A154" s="147"/>
      <c r="B154" s="8"/>
      <c r="C154" s="60"/>
      <c r="D154" s="17"/>
      <c r="E154" s="17"/>
      <c r="F154" s="115"/>
    </row>
    <row r="155" spans="1:43" s="66" customFormat="1" ht="12.75">
      <c r="A155" s="147"/>
      <c r="B155" s="8"/>
      <c r="C155" s="60"/>
      <c r="D155" s="17"/>
      <c r="E155" s="17"/>
      <c r="F155" s="115"/>
      <c r="K155" s="8"/>
      <c r="AQ155" s="8"/>
    </row>
    <row r="156" spans="1:256" s="66" customFormat="1" ht="12.75">
      <c r="A156" s="147"/>
      <c r="B156" s="8"/>
      <c r="C156" s="60"/>
      <c r="D156" s="17"/>
      <c r="E156" s="17"/>
      <c r="F156" s="115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9" spans="11:43" ht="12.75">
      <c r="K159" s="66"/>
      <c r="AQ159" s="66"/>
    </row>
    <row r="160" spans="7:256" ht="12.75"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  <c r="IH160" s="66"/>
      <c r="II160" s="66"/>
      <c r="IJ160" s="66"/>
      <c r="IK160" s="66"/>
      <c r="IL160" s="66"/>
      <c r="IM160" s="66"/>
      <c r="IN160" s="66"/>
      <c r="IO160" s="66"/>
      <c r="IP160" s="66"/>
      <c r="IQ160" s="66"/>
      <c r="IR160" s="66"/>
      <c r="IS160" s="66"/>
      <c r="IT160" s="66"/>
      <c r="IU160" s="66"/>
      <c r="IV160" s="66"/>
    </row>
    <row r="161" spans="1:43" s="66" customFormat="1" ht="12.75">
      <c r="A161" s="147"/>
      <c r="B161" s="8"/>
      <c r="C161" s="60"/>
      <c r="D161" s="17"/>
      <c r="E161" s="17"/>
      <c r="F161" s="115"/>
      <c r="K161" s="8"/>
      <c r="AQ161" s="8"/>
    </row>
    <row r="162" spans="1:256" s="66" customFormat="1" ht="12.75">
      <c r="A162" s="147"/>
      <c r="B162" s="8"/>
      <c r="C162" s="60"/>
      <c r="D162" s="17"/>
      <c r="E162" s="17"/>
      <c r="F162" s="115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5" spans="11:43" ht="12.75">
      <c r="K165" s="66"/>
      <c r="AQ165" s="66"/>
    </row>
    <row r="166" spans="7:256" ht="12.75">
      <c r="G166" s="66"/>
      <c r="H166" s="66"/>
      <c r="I166" s="66"/>
      <c r="J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  <c r="IH166" s="66"/>
      <c r="II166" s="66"/>
      <c r="IJ166" s="66"/>
      <c r="IK166" s="66"/>
      <c r="IL166" s="66"/>
      <c r="IM166" s="66"/>
      <c r="IN166" s="66"/>
      <c r="IO166" s="66"/>
      <c r="IP166" s="66"/>
      <c r="IQ166" s="66"/>
      <c r="IR166" s="66"/>
      <c r="IS166" s="66"/>
      <c r="IT166" s="66"/>
      <c r="IU166" s="66"/>
      <c r="IV166" s="66"/>
    </row>
    <row r="167" spans="1:256" s="66" customFormat="1" ht="12.75">
      <c r="A167" s="147"/>
      <c r="B167" s="8"/>
      <c r="C167" s="60"/>
      <c r="D167" s="17"/>
      <c r="E167" s="17"/>
      <c r="F167" s="115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</sheetData>
  <sheetProtection/>
  <printOptions/>
  <pageMargins left="0.7874015748031497" right="0.2755905511811024" top="0.35433070866141736" bottom="0.5905511811023623" header="0.31496062992125984" footer="0.5118110236220472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</cp:lastModifiedBy>
  <cp:lastPrinted>2017-03-02T07:58:13Z</cp:lastPrinted>
  <dcterms:created xsi:type="dcterms:W3CDTF">1999-06-18T11:49:53Z</dcterms:created>
  <dcterms:modified xsi:type="dcterms:W3CDTF">2017-03-13T10:21:27Z</dcterms:modified>
  <cp:category/>
  <cp:version/>
  <cp:contentType/>
  <cp:contentStatus/>
</cp:coreProperties>
</file>