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25" windowWidth="15480" windowHeight="11190"/>
  </bookViews>
  <sheets>
    <sheet name="Все года" sheetId="1" r:id="rId1"/>
  </sheets>
  <definedNames>
    <definedName name="_xlnm.Print_Titles" localSheetId="0">'Все года'!$10:$10</definedName>
  </definedNames>
  <calcPr calcId="144525"/>
</workbook>
</file>

<file path=xl/calcChain.xml><?xml version="1.0" encoding="utf-8"?>
<calcChain xmlns="http://schemas.openxmlformats.org/spreadsheetml/2006/main">
  <c r="Y56" i="1" l="1"/>
  <c r="X56" i="1"/>
  <c r="U56" i="1"/>
  <c r="V36" i="1" l="1"/>
  <c r="W36" i="1"/>
  <c r="X36" i="1"/>
  <c r="Y36" i="1"/>
  <c r="X53" i="1"/>
  <c r="V41" i="1"/>
  <c r="W41" i="1"/>
  <c r="X41" i="1"/>
  <c r="Y41" i="1"/>
  <c r="U41" i="1"/>
  <c r="Y20" i="1"/>
  <c r="X20" i="1"/>
  <c r="U20" i="1"/>
  <c r="V20" i="1" l="1"/>
  <c r="W20" i="1"/>
  <c r="V56" i="1"/>
  <c r="W56" i="1"/>
  <c r="Y32" i="1" l="1"/>
  <c r="V32" i="1"/>
  <c r="W32" i="1"/>
  <c r="X32" i="1"/>
  <c r="U32" i="1"/>
  <c r="U40" i="1" l="1"/>
  <c r="U14" i="1"/>
  <c r="U13" i="1" s="1"/>
  <c r="U36" i="1"/>
  <c r="Y40" i="1"/>
  <c r="V40" i="1"/>
  <c r="W40" i="1"/>
  <c r="X40" i="1"/>
  <c r="X14" i="1" l="1"/>
  <c r="X13" i="1" s="1"/>
  <c r="Y14" i="1"/>
  <c r="Y13" i="1" s="1"/>
  <c r="V14" i="1" l="1"/>
  <c r="V13" i="1" s="1"/>
  <c r="V12" i="1" s="1"/>
  <c r="W14" i="1"/>
  <c r="W13" i="1" s="1"/>
  <c r="W12" i="1" s="1"/>
  <c r="X62" i="1" l="1"/>
  <c r="X61" i="1" s="1"/>
  <c r="Y65" i="1"/>
  <c r="Y64" i="1" s="1"/>
  <c r="X65" i="1"/>
  <c r="X64" i="1" s="1"/>
  <c r="Y62" i="1"/>
  <c r="Y61" i="1" s="1"/>
  <c r="U62" i="1"/>
  <c r="U61" i="1" s="1"/>
  <c r="X55" i="1"/>
  <c r="U55" i="1"/>
  <c r="U65" i="1"/>
  <c r="U64" i="1" s="1"/>
  <c r="Y55" i="1"/>
  <c r="Y53" i="1"/>
  <c r="Y52" i="1" s="1"/>
  <c r="X52" i="1"/>
  <c r="U53" i="1"/>
  <c r="U52" i="1" s="1"/>
  <c r="Y50" i="1"/>
  <c r="Y49" i="1" s="1"/>
  <c r="X50" i="1"/>
  <c r="X49" i="1" s="1"/>
  <c r="U50" i="1"/>
  <c r="U49" i="1" s="1"/>
  <c r="Y35" i="1"/>
  <c r="X35" i="1"/>
  <c r="U35" i="1"/>
  <c r="Y31" i="1"/>
  <c r="X31" i="1"/>
  <c r="U31" i="1"/>
  <c r="U12" i="1" l="1"/>
  <c r="X12" i="1"/>
  <c r="Y12" i="1"/>
</calcChain>
</file>

<file path=xl/sharedStrings.xml><?xml version="1.0" encoding="utf-8"?>
<sst xmlns="http://schemas.openxmlformats.org/spreadsheetml/2006/main" count="374" uniqueCount="130">
  <si>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</si>
  <si>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</si>
  <si>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</si>
  <si>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</si>
  <si>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</si>
  <si>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</si>
  <si>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</si>
  <si>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</si>
  <si>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</si>
  <si>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</si>
  <si>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</si>
  <si>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</si>
  <si>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</si>
  <si>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</si>
  <si>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</si>
  <si>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</si>
  <si>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</si>
  <si>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120</t>
  </si>
  <si>
    <t>89 1 00 00190</t>
  </si>
  <si>
    <t>240</t>
  </si>
  <si>
    <t>89 1 00 99990</t>
  </si>
  <si>
    <t>850</t>
  </si>
  <si>
    <t>99 9 00 72390</t>
  </si>
  <si>
    <t>Другие общегосударственные вопросы</t>
  </si>
  <si>
    <t>13</t>
  </si>
  <si>
    <t>99 9 00 21020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</si>
  <si>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</si>
  <si>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</si>
  <si>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</si>
  <si>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</si>
  <si>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</si>
  <si>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</si>
  <si>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</si>
  <si>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03 1 00 21670</t>
  </si>
  <si>
    <t>ЖИЛИЩНО-КОММУНАЛЬНОЕ ХОЗЯЙСТВО</t>
  </si>
  <si>
    <t>05</t>
  </si>
  <si>
    <t>Благоустройство</t>
  </si>
  <si>
    <t>01 2 00 23010</t>
  </si>
  <si>
    <t>01 3 00 23030</t>
  </si>
  <si>
    <t>01 3 00 23040</t>
  </si>
  <si>
    <t>08 1 00 22620</t>
  </si>
  <si>
    <t>ОХРАНА ОКРУЖАЮЩЕЙ СРЕДЫ</t>
  </si>
  <si>
    <t>06</t>
  </si>
  <si>
    <t>Другие вопросы в области охраны окружающей среды</t>
  </si>
  <si>
    <t>05 2 00 99990</t>
  </si>
  <si>
    <t>ОБРАЗОВАНИЕ</t>
  </si>
  <si>
    <t>07</t>
  </si>
  <si>
    <t>Профессиональная подготовка, переподготовка и повышение квалификации</t>
  </si>
  <si>
    <t>КУЛЬТУРА, КИНЕМАТОГРАФИЯ</t>
  </si>
  <si>
    <t>08</t>
  </si>
  <si>
    <t>Культура</t>
  </si>
  <si>
    <t>04 1 00 00590</t>
  </si>
  <si>
    <t>610</t>
  </si>
  <si>
    <t>99 9 00 71180</t>
  </si>
  <si>
    <t>СОЦИАЛЬНАЯ ПОЛИТИКА</t>
  </si>
  <si>
    <t>10</t>
  </si>
  <si>
    <t>Пенсионное обеспечение</t>
  </si>
  <si>
    <t>99 9 00 10050</t>
  </si>
  <si>
    <t>ФИЗИЧЕСКАЯ КУЛЬТУРА И СПОРТ</t>
  </si>
  <si>
    <t>11</t>
  </si>
  <si>
    <t>Физическая культура</t>
  </si>
  <si>
    <t>06 1 00 21950</t>
  </si>
  <si>
    <t xml:space="preserve"> (тыс. рублей)</t>
  </si>
  <si>
    <t>Расходы на выплаты по оплате труда работников муниципальных органов Лозновского сельского поселения в рамках обеспечения деятельности Администрации Лозновского сельского поселения (Расходы на выплаты персоналу государственных (муниципальных) органов)</t>
  </si>
  <si>
    <t>Расходы на обеспечение деятельности муниципальных органов Лозновского сельского поселения в рамках обеспечения деятельности Администрации Лозновского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</si>
  <si>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Лозновского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</si>
  <si>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</si>
  <si>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</si>
  <si>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Оценка муниципального  имущества, признание прав и регулирование отношений по муниципальной  собственности Лозновского сельского поселения в рамках непрограммных расходов муниципальных  органов Лозновского сельского поселения (Иные закупки товаров, работ и услуг для обеспечения государственных (муниципальных) нужд)</t>
  </si>
  <si>
    <t>Прочие расходы обеспечения деятельности Администрации Лозновского сельского поселения в рамках непрограммных  расходов муниципальных органов Лозновского сельского поселения (Уплата налогов, сборов и иных платежей)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</si>
  <si>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Лозновского сельского поселения (Расходы на выплаты персоналу государственных (муниципальных) органов)</t>
  </si>
  <si>
    <t>Мероприятия по обеспечению пожарной безопасности в рамках подпрограммы «Пожарная безопасность»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</si>
  <si>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Мероприятия по обслуживанию сетей уличного освещения в рамках подпрограммы  «Создание условий для обеспечения качественными коммунальными услугами населения Лозновского сельского поселения» муниципальной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</si>
  <si>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подпрограммы  «Благоустройство населенных пунктов Лозновского сельского поселения» муниципальной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</si>
  <si>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</si>
  <si>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«Энергосбережение и повышение энергетической эффективности»  муниципальной программы Лозновского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</si>
  <si>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ресурсами» муниципальной программы Лозновского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</si>
  <si>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Расходы на дополнительное образование работников муниципальных органов Лозновского сельского поселения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</si>
  <si>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Лозновского сельского поселения Цимлянского района в рамках подпрограммы «Развитие культуры» муниципальной программы Лозновского сельского поселения «Развитие культуры и туризма» (Субсидии бюджетным учреждениям)</t>
  </si>
  <si>
    <t>Расходы за счет средств резервного фонда Правительства РО на финансирование и обеспечение непредвиденных расходов в рамках непрограммных расходов органов местного самоуправления Лозновского сельского поселения (Субсидии бюджетным учреждениям)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</si>
  <si>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Лозновского сельского поселения (Социальные выплаты гражданам, кроме публичных нормативных социальных выплат)</t>
  </si>
  <si>
    <t>Физкультурные и массовые спортивные мероприятия в рамках подпрограммы «Развитие физической культуры и массового спорта Лозновского сельского поселения» муниципальной программы Лозновского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</si>
  <si>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Лозновском сельском поселении» муниципальной программы Лозновского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</si>
  <si>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02 1 00 21540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</si>
  <si>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Лозновского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</si>
  <si>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Издание и размещение тематических материалов направленных на информирование населения о безопасном поведении в экстремальных ситуациях в рамках подпрограммы «Профилактика экстремизма и терроризма в Лозновском сельском поселении»  муниципальной программы Лозновского сельского поселения 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</si>
  <si>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99 9 00 28320</t>
  </si>
  <si>
    <t>Техническая инвентаризация,рыночная оценка, межевание объектов муниципальной собственности, в том числе бесхозяйственных объектов в целях признания права муниципальной собственности, кадастровые работы в отношении объектов капитального строительства муниципальной собственности в рамках непрограммных расходов Лозновского сельского поселения (Иные закупки товаров, работ и услуг для обеспечения государственных (муниципальных) нужд)</t>
  </si>
  <si>
    <t>03 3 00 21710</t>
  </si>
  <si>
    <t>02 2 00 21610</t>
  </si>
  <si>
    <t>02 3 00 21620</t>
  </si>
  <si>
    <t>01 3 00 23050</t>
  </si>
  <si>
    <t>Прочие мероприятия по благоустройству на территории Лозновского сельского поселения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</si>
  <si>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880</t>
  </si>
  <si>
    <t>99 9 00 90110</t>
  </si>
  <si>
    <t xml:space="preserve">Председатель собрания депутатов- глава Лозновского сельского поселения                      С.Л. Хухлаев
</t>
  </si>
  <si>
    <t>Мероприятия по обеспечению безопасности на воде в рамках подпрограммы «Обеспечение безопасности на воде»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объектах»(Иные закупки товаров, работ и услуг для обеспечения государственных нужд)</t>
  </si>
  <si>
    <t>2022 год</t>
  </si>
  <si>
    <t>10 1 00 22050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</si>
  <si>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предпринимательства» муниципальной программы Лозновского сельского поселения «Создание условий для развития малого и среднего предпринимательства»  (Иные закупки товаров, работ и услуг для обеспечения государственных (муниципальных) нужд)</t>
  </si>
  <si>
    <t>540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</si>
  <si>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</si>
  <si>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99 9 00 99990</t>
  </si>
  <si>
    <t>Условно утвержденные расходы в рамках непрограммных расходов муниципальных органов Лозновского сельского поселения (Специальные расходы)</t>
  </si>
  <si>
    <t>Реализация направления расходов в рамках непрограмных расходов муниципальных органов сельского поселения (Уплата налогов, сборов и иных платежей)</t>
  </si>
  <si>
    <t>99 9 00 22950</t>
  </si>
  <si>
    <t>99 9  00 85010</t>
  </si>
  <si>
    <t>99 9 00 23060</t>
  </si>
  <si>
    <t>Мероприятия, связанные с профилактикой и устранением последствий распространения коронавирусной инфекции в рамках непрограммных расходов муниципальных  органов Лозновского сельского поселения (Иные закупки товаров, работ и услуг для обеспечения государственных (муниципальных) нужд)</t>
  </si>
  <si>
    <t>Мероприятия, связанные с профилактикой и устранением последствий распространения коронавирусной инфекции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</si>
  <si>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01 3 00 23060</t>
  </si>
  <si>
    <t>Мероприятия, связанные с профилактикой и устранением последствий распространения коронавирусной инфекции в рамках непрограммных расходов муниципальных  органов Лозновского сельского поселения (Субсидии бюджетным учреждениям)</t>
  </si>
  <si>
    <t>Оценка муниципального имущества, признание прав и регулирование отношений по муниципальной собственности Лозновского сельского поселения (Иные закупки товаров, работ и услуг для обеспечения государственных (муниципальных) нужд)</t>
  </si>
  <si>
    <t>99 9  00 22960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</si>
  <si>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в рамках непрограммных расходов органов местного самоуправления (Иные межбюджетные трансферты)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</si>
  <si>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</si>
  <si>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</si>
  <si>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03 2 00 21680</t>
  </si>
  <si>
    <t>2023 год</t>
  </si>
  <si>
    <t>2024 год</t>
  </si>
  <si>
    <t>99 9 00 85020</t>
  </si>
  <si>
    <t>Распределение бюджетных ассигнований по разделам, подразделам, целевым статьям (муниципальным программам Лозновского сельского поселения и непрограммным направлениям деятельности), группам и подгруппам видов расходов классификации расходов бюджетов на 2022 год и на плановый период 2023 и 2024 годов</t>
  </si>
  <si>
    <t>310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</si>
  <si>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Лозновского сельского поселения (Публичные нормативные социальные выплаты гражданам)</t>
  </si>
  <si>
    <t>99 9 А2 55190</t>
  </si>
  <si>
    <t>360</t>
  </si>
  <si>
    <t>Государственная поддержка отрасли культуры в рамках непрограммных расходов муниципальных органов Лозновского сельского поселения (Иные выплаты населению)</t>
  </si>
  <si>
    <t>Приложение 2</t>
  </si>
  <si>
    <t xml:space="preserve">к проекту решения Собрания депутатов Лозновского сельского поселения от ____2022г. № </t>
  </si>
  <si>
    <t>"О внесении изменений в решение Собрания депутатов Лозновского сельского поселения от 24.12.2021 г. №14 "О бюджете Лозновского сельского поселения Цимлянского района на 2022 год и на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</si>
</sst>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00000"/>
  </numFmts>
  <fonts count="14" x14ac:knownFonts="1">
    <font>
      <sz val="11"/>
      <color indexed="8"/>
      <name val="Calibri"/>
      <family val="2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justify" vertical="center" wrapText="1"/>
    </xf>
    <xf numFmtId="164" fontId="5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7" fillId="0" borderId="1" xfId="0" applyNumberFormat="1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/>
    </xf>
    <xf numFmtId="0" fontId="10" fillId="0" borderId="0" xfId="0" applyFont="1"/>
    <xf numFmtId="49" fontId="11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13" fillId="0" borderId="0" xfId="0" applyFont="1"/>
    <xf numFmtId="166" fontId="8" fillId="0" borderId="1" xfId="0" applyNumberFormat="1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9"/>
  <sheetViews>
    <sheetView showGridLines="0" tabSelected="1" view="pageBreakPreview" zoomScale="75" zoomScaleNormal="75" zoomScaleSheetLayoutView="75" workbookViewId="0">
      <selection activeCell="S3" sqref="S3:Y3"/>
    </sheetView>
  </sheetViews>
  <sheetFormatPr defaultRowHeight="10.15" customHeight="1" x14ac:dyDescent="0.3"/>
  <cols>
    <col min="1" max="1" width="46.5703125" style="9" customWidth="1"/>
    <col min="2" max="3" width="12.7109375" style="9" customWidth="1"/>
    <col min="4" max="4" width="18.42578125" style="9" customWidth="1"/>
    <col min="5" max="18" width="8" style="9" hidden="1" customWidth="1"/>
    <col min="19" max="19" width="7.7109375" style="9" customWidth="1"/>
    <col min="20" max="20" width="8" style="9" hidden="1" customWidth="1"/>
    <col min="21" max="21" width="27.140625" style="9" customWidth="1"/>
    <col min="22" max="22" width="8" style="9" hidden="1" customWidth="1"/>
    <col min="23" max="23" width="3.5703125" style="9" hidden="1" customWidth="1"/>
    <col min="24" max="25" width="27.140625" style="9" customWidth="1"/>
    <col min="26" max="26" width="8" hidden="1" customWidth="1"/>
  </cols>
  <sheetData>
    <row r="1" spans="1:26" ht="16.5" customHeight="1" x14ac:dyDescent="0.3">
      <c r="X1" s="36" t="s">
        <v>127</v>
      </c>
      <c r="Y1" s="37"/>
    </row>
    <row r="2" spans="1:26" ht="60.75" customHeight="1" x14ac:dyDescent="0.3">
      <c r="X2" s="38" t="s">
        <v>128</v>
      </c>
      <c r="Y2" s="39"/>
    </row>
    <row r="3" spans="1:26" ht="84.75" customHeight="1" x14ac:dyDescent="0.3">
      <c r="S3" s="38" t="s">
        <v>129</v>
      </c>
      <c r="T3" s="40"/>
      <c r="U3" s="40"/>
      <c r="V3" s="40"/>
      <c r="W3" s="40"/>
      <c r="X3" s="40"/>
      <c r="Y3" s="40"/>
    </row>
    <row r="4" spans="1:26" ht="8.25" customHeight="1" x14ac:dyDescent="0.3">
      <c r="X4" s="36"/>
      <c r="Y4" s="37"/>
    </row>
    <row r="5" spans="1:26" ht="16.5" customHeight="1" x14ac:dyDescent="0.3"/>
    <row r="6" spans="1:26" ht="58.35" customHeight="1" x14ac:dyDescent="0.25">
      <c r="A6" s="43" t="s">
        <v>121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</row>
    <row r="7" spans="1:26" ht="19.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 t="s">
        <v>62</v>
      </c>
      <c r="Z7" s="1"/>
    </row>
    <row r="8" spans="1:26" ht="15" x14ac:dyDescent="0.25">
      <c r="A8" s="42" t="s">
        <v>9</v>
      </c>
      <c r="B8" s="42" t="s">
        <v>5</v>
      </c>
      <c r="C8" s="42" t="s">
        <v>6</v>
      </c>
      <c r="D8" s="42" t="s">
        <v>7</v>
      </c>
      <c r="E8" s="42" t="s">
        <v>7</v>
      </c>
      <c r="F8" s="42" t="s">
        <v>7</v>
      </c>
      <c r="G8" s="42" t="s">
        <v>7</v>
      </c>
      <c r="H8" s="42" t="s">
        <v>7</v>
      </c>
      <c r="I8" s="42" t="s">
        <v>7</v>
      </c>
      <c r="J8" s="42" t="s">
        <v>7</v>
      </c>
      <c r="K8" s="42" t="s">
        <v>7</v>
      </c>
      <c r="L8" s="42" t="s">
        <v>7</v>
      </c>
      <c r="M8" s="42" t="s">
        <v>7</v>
      </c>
      <c r="N8" s="42" t="s">
        <v>7</v>
      </c>
      <c r="O8" s="42" t="s">
        <v>7</v>
      </c>
      <c r="P8" s="42" t="s">
        <v>7</v>
      </c>
      <c r="Q8" s="42" t="s">
        <v>7</v>
      </c>
      <c r="R8" s="42" t="s">
        <v>7</v>
      </c>
      <c r="S8" s="42" t="s">
        <v>8</v>
      </c>
      <c r="T8" s="42" t="s">
        <v>9</v>
      </c>
      <c r="U8" s="42" t="s">
        <v>97</v>
      </c>
      <c r="V8" s="42" t="s">
        <v>0</v>
      </c>
      <c r="W8" s="42" t="s">
        <v>0</v>
      </c>
      <c r="X8" s="42" t="s">
        <v>118</v>
      </c>
      <c r="Y8" s="42" t="s">
        <v>119</v>
      </c>
      <c r="Z8" s="41" t="s">
        <v>9</v>
      </c>
    </row>
    <row r="9" spans="1:26" ht="15" x14ac:dyDescent="0.25">
      <c r="A9" s="42"/>
      <c r="B9" s="42" t="s">
        <v>1</v>
      </c>
      <c r="C9" s="42" t="s">
        <v>2</v>
      </c>
      <c r="D9" s="42" t="s">
        <v>3</v>
      </c>
      <c r="E9" s="42" t="s">
        <v>3</v>
      </c>
      <c r="F9" s="42" t="s">
        <v>3</v>
      </c>
      <c r="G9" s="42" t="s">
        <v>3</v>
      </c>
      <c r="H9" s="42" t="s">
        <v>3</v>
      </c>
      <c r="I9" s="42" t="s">
        <v>3</v>
      </c>
      <c r="J9" s="42" t="s">
        <v>3</v>
      </c>
      <c r="K9" s="42" t="s">
        <v>3</v>
      </c>
      <c r="L9" s="42" t="s">
        <v>3</v>
      </c>
      <c r="M9" s="42" t="s">
        <v>3</v>
      </c>
      <c r="N9" s="42" t="s">
        <v>3</v>
      </c>
      <c r="O9" s="42" t="s">
        <v>3</v>
      </c>
      <c r="P9" s="42" t="s">
        <v>3</v>
      </c>
      <c r="Q9" s="42" t="s">
        <v>3</v>
      </c>
      <c r="R9" s="42" t="s">
        <v>3</v>
      </c>
      <c r="S9" s="42" t="s">
        <v>4</v>
      </c>
      <c r="T9" s="42"/>
      <c r="U9" s="42"/>
      <c r="V9" s="42"/>
      <c r="W9" s="42"/>
      <c r="X9" s="42" t="s">
        <v>0</v>
      </c>
      <c r="Y9" s="42" t="s">
        <v>0</v>
      </c>
      <c r="Z9" s="41"/>
    </row>
    <row r="10" spans="1:26" ht="18.75" hidden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2"/>
    </row>
    <row r="11" spans="1:26" s="7" customFormat="1" ht="18.75" x14ac:dyDescent="0.25">
      <c r="A11" s="11">
        <v>1</v>
      </c>
      <c r="B11" s="11">
        <v>2</v>
      </c>
      <c r="C11" s="11">
        <v>3</v>
      </c>
      <c r="D11" s="11">
        <v>4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>
        <v>5</v>
      </c>
      <c r="T11" s="11"/>
      <c r="U11" s="11">
        <v>6</v>
      </c>
      <c r="V11" s="11"/>
      <c r="W11" s="11"/>
      <c r="X11" s="11">
        <v>7</v>
      </c>
      <c r="Y11" s="11">
        <v>8</v>
      </c>
      <c r="Z11" s="6"/>
    </row>
    <row r="12" spans="1:26" ht="16.7" customHeight="1" x14ac:dyDescent="0.25">
      <c r="A12" s="17" t="s">
        <v>10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2" t="s">
        <v>10</v>
      </c>
      <c r="U12" s="20">
        <f>U13+U31+U35+U49+U52+U55+U61+U64+U40</f>
        <v>15469.300000000001</v>
      </c>
      <c r="V12" s="20" t="e">
        <f>V13+V31+V35+V49+V52+V55+V61+V64+V40</f>
        <v>#REF!</v>
      </c>
      <c r="W12" s="20" t="e">
        <f>W13+W31+W35+W49+W52+W55+W61+W64+W40</f>
        <v>#REF!</v>
      </c>
      <c r="X12" s="20">
        <f>X13+X31+X35+X49+X52+X55+X61+X64+X40</f>
        <v>11821.300000000001</v>
      </c>
      <c r="Y12" s="20">
        <f>Y13+Y31+Y35+Y49+Y52+Y55+Y61+Y64+Y40</f>
        <v>11623.699999999999</v>
      </c>
      <c r="Z12" s="3" t="s">
        <v>10</v>
      </c>
    </row>
    <row r="13" spans="1:26" ht="39" customHeight="1" x14ac:dyDescent="0.25">
      <c r="A13" s="17" t="s">
        <v>11</v>
      </c>
      <c r="B13" s="13" t="s">
        <v>12</v>
      </c>
      <c r="C13" s="13" t="s">
        <v>13</v>
      </c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2" t="s">
        <v>11</v>
      </c>
      <c r="U13" s="20">
        <f>U14+U20</f>
        <v>7226.8</v>
      </c>
      <c r="V13" s="20" t="e">
        <f>V14+V20+#REF!</f>
        <v>#REF!</v>
      </c>
      <c r="W13" s="20" t="e">
        <f>W14+W20+#REF!</f>
        <v>#REF!</v>
      </c>
      <c r="X13" s="20">
        <f>X14+X20</f>
        <v>6094.8</v>
      </c>
      <c r="Y13" s="20">
        <f>Y14+Y20</f>
        <v>6407.7</v>
      </c>
      <c r="Z13" s="3" t="s">
        <v>11</v>
      </c>
    </row>
    <row r="14" spans="1:26" ht="136.5" customHeight="1" x14ac:dyDescent="0.25">
      <c r="A14" s="18" t="s">
        <v>14</v>
      </c>
      <c r="B14" s="15" t="s">
        <v>12</v>
      </c>
      <c r="C14" s="15" t="s">
        <v>15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4" t="s">
        <v>14</v>
      </c>
      <c r="U14" s="22">
        <f>U15+U16+U17+U19+U18</f>
        <v>7085.3</v>
      </c>
      <c r="V14" s="22">
        <f>V15+V16+V17+V19</f>
        <v>0</v>
      </c>
      <c r="W14" s="22">
        <f>W15+W16+W17+W19</f>
        <v>0</v>
      </c>
      <c r="X14" s="22">
        <f>X15+X16+X17+X19</f>
        <v>5717.7</v>
      </c>
      <c r="Y14" s="22">
        <f>Y15+Y16+Y17+Y19</f>
        <v>5722</v>
      </c>
      <c r="Z14" s="4" t="s">
        <v>14</v>
      </c>
    </row>
    <row r="15" spans="1:26" ht="164.25" customHeight="1" x14ac:dyDescent="0.25">
      <c r="A15" s="18" t="s">
        <v>63</v>
      </c>
      <c r="B15" s="15" t="s">
        <v>12</v>
      </c>
      <c r="C15" s="15" t="s">
        <v>15</v>
      </c>
      <c r="D15" s="15" t="s">
        <v>16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 t="s">
        <v>17</v>
      </c>
      <c r="T15" s="14" t="s">
        <v>63</v>
      </c>
      <c r="U15" s="23">
        <v>6110.5</v>
      </c>
      <c r="V15" s="24"/>
      <c r="W15" s="24"/>
      <c r="X15" s="23">
        <v>5558.8</v>
      </c>
      <c r="Y15" s="23">
        <v>5558.8</v>
      </c>
      <c r="Z15" s="4" t="s">
        <v>63</v>
      </c>
    </row>
    <row r="16" spans="1:26" ht="167.1" customHeight="1" x14ac:dyDescent="0.25">
      <c r="A16" s="19" t="s">
        <v>64</v>
      </c>
      <c r="B16" s="15" t="s">
        <v>12</v>
      </c>
      <c r="C16" s="15" t="s">
        <v>15</v>
      </c>
      <c r="D16" s="15" t="s">
        <v>18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 t="s">
        <v>19</v>
      </c>
      <c r="T16" s="16" t="s">
        <v>64</v>
      </c>
      <c r="U16" s="23">
        <v>957.6</v>
      </c>
      <c r="V16" s="24"/>
      <c r="W16" s="24"/>
      <c r="X16" s="23">
        <v>146.69999999999999</v>
      </c>
      <c r="Y16" s="23">
        <v>151</v>
      </c>
      <c r="Z16" s="5" t="s">
        <v>64</v>
      </c>
    </row>
    <row r="17" spans="1:26" ht="111" customHeight="1" x14ac:dyDescent="0.25">
      <c r="A17" s="18" t="s">
        <v>65</v>
      </c>
      <c r="B17" s="15" t="s">
        <v>12</v>
      </c>
      <c r="C17" s="15" t="s">
        <v>15</v>
      </c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 t="s">
        <v>21</v>
      </c>
      <c r="T17" s="14" t="s">
        <v>65</v>
      </c>
      <c r="U17" s="23">
        <v>12</v>
      </c>
      <c r="V17" s="24"/>
      <c r="W17" s="24"/>
      <c r="X17" s="23">
        <v>12</v>
      </c>
      <c r="Y17" s="23">
        <v>12</v>
      </c>
      <c r="Z17" s="4" t="s">
        <v>65</v>
      </c>
    </row>
    <row r="18" spans="1:26" ht="186" customHeight="1" x14ac:dyDescent="0.25">
      <c r="A18" s="31" t="s">
        <v>108</v>
      </c>
      <c r="B18" s="15" t="s">
        <v>12</v>
      </c>
      <c r="C18" s="15" t="s">
        <v>15</v>
      </c>
      <c r="D18" s="15" t="s">
        <v>107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 t="s">
        <v>19</v>
      </c>
      <c r="T18" s="14"/>
      <c r="U18" s="23">
        <v>5</v>
      </c>
      <c r="V18" s="24"/>
      <c r="W18" s="24"/>
      <c r="X18" s="23">
        <v>0</v>
      </c>
      <c r="Y18" s="23">
        <v>0</v>
      </c>
      <c r="Z18" s="4"/>
    </row>
    <row r="19" spans="1:26" ht="300.95" customHeight="1" x14ac:dyDescent="0.25">
      <c r="A19" s="19" t="s">
        <v>66</v>
      </c>
      <c r="B19" s="15" t="s">
        <v>12</v>
      </c>
      <c r="C19" s="15" t="s">
        <v>15</v>
      </c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 t="s">
        <v>19</v>
      </c>
      <c r="T19" s="16" t="s">
        <v>66</v>
      </c>
      <c r="U19" s="23">
        <v>0.2</v>
      </c>
      <c r="V19" s="24"/>
      <c r="W19" s="24"/>
      <c r="X19" s="23">
        <v>0.2</v>
      </c>
      <c r="Y19" s="23">
        <v>0.2</v>
      </c>
      <c r="Z19" s="5" t="s">
        <v>66</v>
      </c>
    </row>
    <row r="20" spans="1:26" s="30" customFormat="1" ht="49.5" customHeight="1" x14ac:dyDescent="0.25">
      <c r="A20" s="17" t="s">
        <v>23</v>
      </c>
      <c r="B20" s="28" t="s">
        <v>12</v>
      </c>
      <c r="C20" s="28" t="s">
        <v>24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12" t="s">
        <v>23</v>
      </c>
      <c r="U20" s="20">
        <f>U28+U21+U22+U23+U29+U25+U24+U27+U30+U26</f>
        <v>141.5</v>
      </c>
      <c r="V20" s="20" t="e">
        <f>V28+V21+V22+V23+V29+V25+V24+#REF!+V27+V30+V26</f>
        <v>#REF!</v>
      </c>
      <c r="W20" s="20" t="e">
        <f>W28+W21+W22+W23+W29+W25+W24+#REF!+W27+W30+W26</f>
        <v>#REF!</v>
      </c>
      <c r="X20" s="20">
        <f>X28+X21+X22+X23+X29+X25+X24+X27+X30+X26</f>
        <v>377.09999999999997</v>
      </c>
      <c r="Y20" s="20">
        <f>Y28+Y21+Y22+Y23+Y29+Y25+Y24+Y27+Y30+Y26</f>
        <v>685.69999999999993</v>
      </c>
      <c r="Z20" s="29" t="s">
        <v>23</v>
      </c>
    </row>
    <row r="21" spans="1:26" ht="278.25" customHeight="1" x14ac:dyDescent="0.25">
      <c r="A21" s="19" t="s">
        <v>82</v>
      </c>
      <c r="B21" s="15" t="s">
        <v>12</v>
      </c>
      <c r="C21" s="15" t="s">
        <v>24</v>
      </c>
      <c r="D21" s="15" t="s">
        <v>83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 t="s">
        <v>19</v>
      </c>
      <c r="T21" s="14"/>
      <c r="U21" s="23">
        <v>1</v>
      </c>
      <c r="V21" s="24"/>
      <c r="W21" s="24"/>
      <c r="X21" s="23">
        <v>0.3</v>
      </c>
      <c r="Y21" s="23">
        <v>0.3</v>
      </c>
      <c r="Z21" s="4"/>
    </row>
    <row r="22" spans="1:26" ht="175.5" customHeight="1" x14ac:dyDescent="0.25">
      <c r="A22" s="19" t="s">
        <v>84</v>
      </c>
      <c r="B22" s="15" t="s">
        <v>12</v>
      </c>
      <c r="C22" s="15" t="s">
        <v>24</v>
      </c>
      <c r="D22" s="15" t="s">
        <v>89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 t="s">
        <v>19</v>
      </c>
      <c r="T22" s="14"/>
      <c r="U22" s="23">
        <v>1</v>
      </c>
      <c r="V22" s="24"/>
      <c r="W22" s="24"/>
      <c r="X22" s="23">
        <v>0.3</v>
      </c>
      <c r="Y22" s="23">
        <v>0.3</v>
      </c>
      <c r="Z22" s="4"/>
    </row>
    <row r="23" spans="1:26" ht="308.25" customHeight="1" x14ac:dyDescent="0.25">
      <c r="A23" s="19" t="s">
        <v>85</v>
      </c>
      <c r="B23" s="15" t="s">
        <v>12</v>
      </c>
      <c r="C23" s="15" t="s">
        <v>24</v>
      </c>
      <c r="D23" s="15" t="s">
        <v>90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 t="s">
        <v>19</v>
      </c>
      <c r="T23" s="14"/>
      <c r="U23" s="23">
        <v>1</v>
      </c>
      <c r="V23" s="24"/>
      <c r="W23" s="24"/>
      <c r="X23" s="23">
        <v>0.3</v>
      </c>
      <c r="Y23" s="23">
        <v>0.3</v>
      </c>
      <c r="Z23" s="4"/>
    </row>
    <row r="24" spans="1:26" ht="276" customHeight="1" x14ac:dyDescent="0.25">
      <c r="A24" s="31" t="s">
        <v>99</v>
      </c>
      <c r="B24" s="15" t="s">
        <v>12</v>
      </c>
      <c r="C24" s="15" t="s">
        <v>24</v>
      </c>
      <c r="D24" s="15" t="s">
        <v>98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 t="s">
        <v>19</v>
      </c>
      <c r="T24" s="14" t="s">
        <v>69</v>
      </c>
      <c r="U24" s="23">
        <v>1</v>
      </c>
      <c r="V24" s="24"/>
      <c r="W24" s="24"/>
      <c r="X24" s="23">
        <v>1</v>
      </c>
      <c r="Y24" s="23">
        <v>1</v>
      </c>
      <c r="Z24" s="4"/>
    </row>
    <row r="25" spans="1:26" ht="229.5" customHeight="1" x14ac:dyDescent="0.25">
      <c r="A25" s="19" t="s">
        <v>67</v>
      </c>
      <c r="B25" s="15" t="s">
        <v>12</v>
      </c>
      <c r="C25" s="15" t="s">
        <v>24</v>
      </c>
      <c r="D25" s="15" t="s">
        <v>25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 t="s">
        <v>19</v>
      </c>
      <c r="T25" s="16" t="s">
        <v>67</v>
      </c>
      <c r="U25" s="23">
        <v>15</v>
      </c>
      <c r="V25" s="24"/>
      <c r="W25" s="24"/>
      <c r="X25" s="23">
        <v>5</v>
      </c>
      <c r="Y25" s="23">
        <v>5</v>
      </c>
      <c r="Z25" s="5" t="s">
        <v>67</v>
      </c>
    </row>
    <row r="26" spans="1:26" ht="149.25" customHeight="1" x14ac:dyDescent="0.25">
      <c r="A26" s="19" t="s">
        <v>101</v>
      </c>
      <c r="B26" s="15" t="s">
        <v>12</v>
      </c>
      <c r="C26" s="15" t="s">
        <v>24</v>
      </c>
      <c r="D26" s="15" t="s">
        <v>106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 t="s">
        <v>100</v>
      </c>
      <c r="T26" s="16" t="s">
        <v>68</v>
      </c>
      <c r="U26" s="23">
        <v>2</v>
      </c>
      <c r="V26" s="24"/>
      <c r="W26" s="24"/>
      <c r="X26" s="23">
        <v>2</v>
      </c>
      <c r="Y26" s="23">
        <v>2</v>
      </c>
      <c r="Z26" s="5" t="s">
        <v>68</v>
      </c>
    </row>
    <row r="27" spans="1:26" ht="172.5" customHeight="1" x14ac:dyDescent="0.25">
      <c r="A27" s="19" t="s">
        <v>112</v>
      </c>
      <c r="B27" s="15" t="s">
        <v>12</v>
      </c>
      <c r="C27" s="15" t="s">
        <v>24</v>
      </c>
      <c r="D27" s="15" t="s">
        <v>113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 t="s">
        <v>19</v>
      </c>
      <c r="T27" s="16" t="s">
        <v>68</v>
      </c>
      <c r="U27" s="23">
        <v>30</v>
      </c>
      <c r="V27" s="24"/>
      <c r="W27" s="24"/>
      <c r="X27" s="23">
        <v>10</v>
      </c>
      <c r="Y27" s="23">
        <v>10</v>
      </c>
      <c r="Z27" s="5" t="s">
        <v>68</v>
      </c>
    </row>
    <row r="28" spans="1:26" ht="285.75" customHeight="1" x14ac:dyDescent="0.25">
      <c r="A28" s="19" t="s">
        <v>87</v>
      </c>
      <c r="B28" s="15" t="s">
        <v>12</v>
      </c>
      <c r="C28" s="15" t="s">
        <v>24</v>
      </c>
      <c r="D28" s="15" t="s">
        <v>86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 t="s">
        <v>19</v>
      </c>
      <c r="T28" s="16" t="s">
        <v>68</v>
      </c>
      <c r="U28" s="23">
        <v>50</v>
      </c>
      <c r="V28" s="24"/>
      <c r="W28" s="24"/>
      <c r="X28" s="23">
        <v>50</v>
      </c>
      <c r="Y28" s="23">
        <v>50</v>
      </c>
      <c r="Z28" s="5" t="s">
        <v>68</v>
      </c>
    </row>
    <row r="29" spans="1:26" s="26" customFormat="1" ht="106.5" customHeight="1" x14ac:dyDescent="0.3">
      <c r="A29" s="32" t="s">
        <v>103</v>
      </c>
      <c r="B29" s="33" t="s">
        <v>12</v>
      </c>
      <c r="C29" s="33" t="s">
        <v>24</v>
      </c>
      <c r="D29" s="33" t="s">
        <v>94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 t="s">
        <v>93</v>
      </c>
      <c r="T29" s="32"/>
      <c r="U29" s="34">
        <v>0</v>
      </c>
      <c r="V29" s="34"/>
      <c r="W29" s="34"/>
      <c r="X29" s="34">
        <v>303.2</v>
      </c>
      <c r="Y29" s="34">
        <v>611.79999999999995</v>
      </c>
      <c r="Z29" s="25"/>
    </row>
    <row r="30" spans="1:26" ht="108" customHeight="1" x14ac:dyDescent="0.25">
      <c r="A30" s="18" t="s">
        <v>104</v>
      </c>
      <c r="B30" s="15" t="s">
        <v>12</v>
      </c>
      <c r="C30" s="15" t="s">
        <v>24</v>
      </c>
      <c r="D30" s="15" t="s">
        <v>102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 t="s">
        <v>21</v>
      </c>
      <c r="T30" s="14" t="s">
        <v>69</v>
      </c>
      <c r="U30" s="23">
        <v>40.5</v>
      </c>
      <c r="V30" s="24"/>
      <c r="W30" s="24"/>
      <c r="X30" s="23">
        <v>5</v>
      </c>
      <c r="Y30" s="23">
        <v>5</v>
      </c>
      <c r="Z30" s="4"/>
    </row>
    <row r="31" spans="1:26" ht="25.5" customHeight="1" x14ac:dyDescent="0.25">
      <c r="A31" s="17" t="s">
        <v>26</v>
      </c>
      <c r="B31" s="13" t="s">
        <v>27</v>
      </c>
      <c r="C31" s="13" t="s">
        <v>13</v>
      </c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2" t="s">
        <v>26</v>
      </c>
      <c r="U31" s="20">
        <f>U32</f>
        <v>241.70000000000002</v>
      </c>
      <c r="V31" s="21"/>
      <c r="W31" s="21"/>
      <c r="X31" s="20">
        <f>X32</f>
        <v>249.3</v>
      </c>
      <c r="Y31" s="20">
        <f>Y32</f>
        <v>257.60000000000002</v>
      </c>
      <c r="Z31" s="3" t="s">
        <v>26</v>
      </c>
    </row>
    <row r="32" spans="1:26" ht="39" customHeight="1" x14ac:dyDescent="0.25">
      <c r="A32" s="18" t="s">
        <v>28</v>
      </c>
      <c r="B32" s="15" t="s">
        <v>27</v>
      </c>
      <c r="C32" s="15" t="s">
        <v>29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4" t="s">
        <v>28</v>
      </c>
      <c r="U32" s="23">
        <f>U34+U33</f>
        <v>241.70000000000002</v>
      </c>
      <c r="V32" s="23">
        <f t="shared" ref="V32:Y32" si="0">V34+V33</f>
        <v>0</v>
      </c>
      <c r="W32" s="23">
        <f t="shared" si="0"/>
        <v>0</v>
      </c>
      <c r="X32" s="23">
        <f t="shared" si="0"/>
        <v>249.3</v>
      </c>
      <c r="Y32" s="23">
        <f t="shared" si="0"/>
        <v>257.60000000000002</v>
      </c>
      <c r="Z32" s="4" t="s">
        <v>28</v>
      </c>
    </row>
    <row r="33" spans="1:26" ht="176.25" customHeight="1" x14ac:dyDescent="0.25">
      <c r="A33" s="19" t="s">
        <v>70</v>
      </c>
      <c r="B33" s="15" t="s">
        <v>27</v>
      </c>
      <c r="C33" s="15" t="s">
        <v>29</v>
      </c>
      <c r="D33" s="15" t="s">
        <v>30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 t="s">
        <v>17</v>
      </c>
      <c r="T33" s="16" t="s">
        <v>70</v>
      </c>
      <c r="U33" s="23">
        <v>228.4</v>
      </c>
      <c r="V33" s="24"/>
      <c r="W33" s="24"/>
      <c r="X33" s="23">
        <v>237.5</v>
      </c>
      <c r="Y33" s="23">
        <v>247.1</v>
      </c>
      <c r="Z33" s="5" t="s">
        <v>70</v>
      </c>
    </row>
    <row r="34" spans="1:26" ht="176.25" customHeight="1" x14ac:dyDescent="0.25">
      <c r="A34" s="19" t="s">
        <v>70</v>
      </c>
      <c r="B34" s="15" t="s">
        <v>27</v>
      </c>
      <c r="C34" s="15" t="s">
        <v>29</v>
      </c>
      <c r="D34" s="15" t="s">
        <v>30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 t="s">
        <v>19</v>
      </c>
      <c r="T34" s="16" t="s">
        <v>70</v>
      </c>
      <c r="U34" s="23">
        <v>13.3</v>
      </c>
      <c r="V34" s="24"/>
      <c r="W34" s="24"/>
      <c r="X34" s="23">
        <v>11.8</v>
      </c>
      <c r="Y34" s="23">
        <v>10.5</v>
      </c>
      <c r="Z34" s="5" t="s">
        <v>70</v>
      </c>
    </row>
    <row r="35" spans="1:26" ht="80.25" customHeight="1" x14ac:dyDescent="0.25">
      <c r="A35" s="17" t="s">
        <v>31</v>
      </c>
      <c r="B35" s="13" t="s">
        <v>29</v>
      </c>
      <c r="C35" s="13" t="s">
        <v>13</v>
      </c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2" t="s">
        <v>31</v>
      </c>
      <c r="U35" s="20">
        <f>U36</f>
        <v>188</v>
      </c>
      <c r="V35" s="21"/>
      <c r="W35" s="21"/>
      <c r="X35" s="20">
        <f>X36</f>
        <v>80</v>
      </c>
      <c r="Y35" s="20">
        <f>Y36</f>
        <v>31</v>
      </c>
      <c r="Z35" s="3" t="s">
        <v>31</v>
      </c>
    </row>
    <row r="36" spans="1:26" ht="88.5" customHeight="1" x14ac:dyDescent="0.25">
      <c r="A36" s="18" t="s">
        <v>115</v>
      </c>
      <c r="B36" s="15" t="s">
        <v>29</v>
      </c>
      <c r="C36" s="15" t="s">
        <v>55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4" t="s">
        <v>32</v>
      </c>
      <c r="U36" s="23">
        <f>U39+U37+U38</f>
        <v>188</v>
      </c>
      <c r="V36" s="23">
        <f t="shared" ref="V36:Y36" si="1">V39+V37+V38</f>
        <v>0</v>
      </c>
      <c r="W36" s="23">
        <f t="shared" si="1"/>
        <v>0</v>
      </c>
      <c r="X36" s="23">
        <f t="shared" si="1"/>
        <v>80</v>
      </c>
      <c r="Y36" s="23">
        <f t="shared" si="1"/>
        <v>31</v>
      </c>
      <c r="Z36" s="4" t="s">
        <v>32</v>
      </c>
    </row>
    <row r="37" spans="1:26" ht="252.75" customHeight="1" x14ac:dyDescent="0.25">
      <c r="A37" s="19" t="s">
        <v>71</v>
      </c>
      <c r="B37" s="15" t="s">
        <v>29</v>
      </c>
      <c r="C37" s="15" t="s">
        <v>55</v>
      </c>
      <c r="D37" s="15" t="s">
        <v>33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 t="s">
        <v>19</v>
      </c>
      <c r="T37" s="16" t="s">
        <v>71</v>
      </c>
      <c r="U37" s="23">
        <v>64</v>
      </c>
      <c r="V37" s="24"/>
      <c r="W37" s="24"/>
      <c r="X37" s="23">
        <v>49</v>
      </c>
      <c r="Y37" s="23">
        <v>30</v>
      </c>
      <c r="Z37" s="4"/>
    </row>
    <row r="38" spans="1:26" ht="252.75" customHeight="1" x14ac:dyDescent="0.25">
      <c r="A38" s="19" t="s">
        <v>116</v>
      </c>
      <c r="B38" s="15" t="s">
        <v>29</v>
      </c>
      <c r="C38" s="15" t="s">
        <v>55</v>
      </c>
      <c r="D38" s="15" t="s">
        <v>117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 t="s">
        <v>19</v>
      </c>
      <c r="T38" s="16" t="s">
        <v>71</v>
      </c>
      <c r="U38" s="23">
        <v>123</v>
      </c>
      <c r="V38" s="24"/>
      <c r="W38" s="24"/>
      <c r="X38" s="23">
        <v>30</v>
      </c>
      <c r="Y38" s="23">
        <v>0</v>
      </c>
      <c r="Z38" s="4"/>
    </row>
    <row r="39" spans="1:26" ht="274.5" customHeight="1" x14ac:dyDescent="0.25">
      <c r="A39" s="19" t="s">
        <v>96</v>
      </c>
      <c r="B39" s="15" t="s">
        <v>29</v>
      </c>
      <c r="C39" s="15" t="s">
        <v>55</v>
      </c>
      <c r="D39" s="15" t="s">
        <v>88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 t="s">
        <v>19</v>
      </c>
      <c r="T39" s="16" t="s">
        <v>71</v>
      </c>
      <c r="U39" s="23">
        <v>1</v>
      </c>
      <c r="V39" s="24"/>
      <c r="W39" s="24"/>
      <c r="X39" s="23">
        <v>1</v>
      </c>
      <c r="Y39" s="23">
        <v>1</v>
      </c>
      <c r="Z39" s="5" t="s">
        <v>71</v>
      </c>
    </row>
    <row r="40" spans="1:26" ht="39" customHeight="1" x14ac:dyDescent="0.25">
      <c r="A40" s="27" t="s">
        <v>34</v>
      </c>
      <c r="B40" s="15" t="s">
        <v>35</v>
      </c>
      <c r="C40" s="15" t="s">
        <v>13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4" t="s">
        <v>36</v>
      </c>
      <c r="U40" s="23">
        <f>U41</f>
        <v>2813.1000000000004</v>
      </c>
      <c r="V40" s="23">
        <f t="shared" ref="V40:Y40" si="2">V41</f>
        <v>0</v>
      </c>
      <c r="W40" s="23">
        <f t="shared" si="2"/>
        <v>0</v>
      </c>
      <c r="X40" s="23">
        <f t="shared" si="2"/>
        <v>1246.2</v>
      </c>
      <c r="Y40" s="23">
        <f t="shared" si="2"/>
        <v>978.5</v>
      </c>
      <c r="Z40" s="4" t="s">
        <v>36</v>
      </c>
    </row>
    <row r="41" spans="1:26" ht="16.5" customHeight="1" x14ac:dyDescent="0.25">
      <c r="A41" s="18" t="s">
        <v>36</v>
      </c>
      <c r="B41" s="15" t="s">
        <v>35</v>
      </c>
      <c r="C41" s="15" t="s">
        <v>29</v>
      </c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4" t="s">
        <v>36</v>
      </c>
      <c r="U41" s="23">
        <f>U42+U43+U44+U48+U45+U46+U47</f>
        <v>2813.1000000000004</v>
      </c>
      <c r="V41" s="23">
        <f t="shared" ref="V41:Y41" si="3">V42+V43+V44+V48+V45+V46+V47</f>
        <v>0</v>
      </c>
      <c r="W41" s="23">
        <f t="shared" si="3"/>
        <v>0</v>
      </c>
      <c r="X41" s="23">
        <f t="shared" si="3"/>
        <v>1246.2</v>
      </c>
      <c r="Y41" s="23">
        <f t="shared" si="3"/>
        <v>978.5</v>
      </c>
      <c r="Z41" s="4" t="s">
        <v>36</v>
      </c>
    </row>
    <row r="42" spans="1:26" ht="279.75" customHeight="1" x14ac:dyDescent="0.25">
      <c r="A42" s="19" t="s">
        <v>72</v>
      </c>
      <c r="B42" s="15" t="s">
        <v>35</v>
      </c>
      <c r="C42" s="15" t="s">
        <v>29</v>
      </c>
      <c r="D42" s="15" t="s">
        <v>37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 t="s">
        <v>19</v>
      </c>
      <c r="T42" s="16" t="s">
        <v>72</v>
      </c>
      <c r="U42" s="23">
        <v>1018.8</v>
      </c>
      <c r="V42" s="24"/>
      <c r="W42" s="24"/>
      <c r="X42" s="23">
        <v>714.3</v>
      </c>
      <c r="Y42" s="23">
        <v>766.6</v>
      </c>
      <c r="Z42" s="5" t="s">
        <v>72</v>
      </c>
    </row>
    <row r="43" spans="1:26" ht="240" customHeight="1" x14ac:dyDescent="0.25">
      <c r="A43" s="19" t="s">
        <v>73</v>
      </c>
      <c r="B43" s="15" t="s">
        <v>35</v>
      </c>
      <c r="C43" s="15" t="s">
        <v>29</v>
      </c>
      <c r="D43" s="15" t="s">
        <v>38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 t="s">
        <v>19</v>
      </c>
      <c r="T43" s="16" t="s">
        <v>73</v>
      </c>
      <c r="U43" s="23">
        <v>170</v>
      </c>
      <c r="V43" s="24"/>
      <c r="W43" s="24"/>
      <c r="X43" s="23">
        <v>100</v>
      </c>
      <c r="Y43" s="23">
        <v>50</v>
      </c>
      <c r="Z43" s="5" t="s">
        <v>73</v>
      </c>
    </row>
    <row r="44" spans="1:26" ht="270" customHeight="1" x14ac:dyDescent="0.25">
      <c r="A44" s="19" t="s">
        <v>74</v>
      </c>
      <c r="B44" s="15" t="s">
        <v>35</v>
      </c>
      <c r="C44" s="15" t="s">
        <v>29</v>
      </c>
      <c r="D44" s="15" t="s">
        <v>39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 t="s">
        <v>19</v>
      </c>
      <c r="T44" s="16" t="s">
        <v>74</v>
      </c>
      <c r="U44" s="23">
        <v>389.6</v>
      </c>
      <c r="V44" s="24"/>
      <c r="W44" s="24"/>
      <c r="X44" s="23">
        <v>300</v>
      </c>
      <c r="Y44" s="23">
        <v>50</v>
      </c>
      <c r="Z44" s="5" t="s">
        <v>74</v>
      </c>
    </row>
    <row r="45" spans="1:26" ht="270" customHeight="1" x14ac:dyDescent="0.25">
      <c r="A45" s="19" t="s">
        <v>92</v>
      </c>
      <c r="B45" s="15" t="s">
        <v>35</v>
      </c>
      <c r="C45" s="15" t="s">
        <v>29</v>
      </c>
      <c r="D45" s="15" t="s">
        <v>91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 t="s">
        <v>19</v>
      </c>
      <c r="T45" s="16"/>
      <c r="U45" s="23">
        <v>557.79999999999995</v>
      </c>
      <c r="V45" s="24"/>
      <c r="W45" s="24"/>
      <c r="X45" s="23">
        <v>60</v>
      </c>
      <c r="Y45" s="23">
        <v>40</v>
      </c>
      <c r="Z45" s="5"/>
    </row>
    <row r="46" spans="1:26" ht="270" customHeight="1" x14ac:dyDescent="0.25">
      <c r="A46" s="19" t="s">
        <v>109</v>
      </c>
      <c r="B46" s="15" t="s">
        <v>35</v>
      </c>
      <c r="C46" s="15" t="s">
        <v>29</v>
      </c>
      <c r="D46" s="15" t="s">
        <v>110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 t="s">
        <v>19</v>
      </c>
      <c r="T46" s="16"/>
      <c r="U46" s="23">
        <v>5</v>
      </c>
      <c r="V46" s="24"/>
      <c r="W46" s="24"/>
      <c r="X46" s="23">
        <v>0</v>
      </c>
      <c r="Y46" s="23">
        <v>0</v>
      </c>
      <c r="Z46" s="5"/>
    </row>
    <row r="47" spans="1:26" ht="284.25" customHeight="1" x14ac:dyDescent="0.25">
      <c r="A47" s="19" t="s">
        <v>75</v>
      </c>
      <c r="B47" s="15" t="s">
        <v>35</v>
      </c>
      <c r="C47" s="15" t="s">
        <v>29</v>
      </c>
      <c r="D47" s="15" t="s">
        <v>40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 t="s">
        <v>19</v>
      </c>
      <c r="T47" s="16" t="s">
        <v>75</v>
      </c>
      <c r="U47" s="23">
        <v>605</v>
      </c>
      <c r="V47" s="24"/>
      <c r="W47" s="24"/>
      <c r="X47" s="23">
        <v>5</v>
      </c>
      <c r="Y47" s="23">
        <v>5</v>
      </c>
      <c r="Z47" s="5"/>
    </row>
    <row r="48" spans="1:26" ht="170.25" customHeight="1" x14ac:dyDescent="0.25">
      <c r="A48" s="19" t="s">
        <v>114</v>
      </c>
      <c r="B48" s="15" t="s">
        <v>35</v>
      </c>
      <c r="C48" s="15" t="s">
        <v>29</v>
      </c>
      <c r="D48" s="15" t="s">
        <v>120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 t="s">
        <v>100</v>
      </c>
      <c r="T48" s="16" t="s">
        <v>75</v>
      </c>
      <c r="U48" s="23">
        <v>66.900000000000006</v>
      </c>
      <c r="V48" s="24"/>
      <c r="W48" s="24"/>
      <c r="X48" s="23">
        <v>66.900000000000006</v>
      </c>
      <c r="Y48" s="23">
        <v>66.900000000000006</v>
      </c>
      <c r="Z48" s="5" t="s">
        <v>75</v>
      </c>
    </row>
    <row r="49" spans="1:26" ht="16.7" customHeight="1" x14ac:dyDescent="0.25">
      <c r="A49" s="17" t="s">
        <v>41</v>
      </c>
      <c r="B49" s="13" t="s">
        <v>42</v>
      </c>
      <c r="C49" s="13" t="s">
        <v>13</v>
      </c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2" t="s">
        <v>41</v>
      </c>
      <c r="U49" s="20">
        <f>U50</f>
        <v>5</v>
      </c>
      <c r="V49" s="21"/>
      <c r="W49" s="21"/>
      <c r="X49" s="20">
        <f>X50</f>
        <v>0.5</v>
      </c>
      <c r="Y49" s="20">
        <f>Y50</f>
        <v>0.5</v>
      </c>
      <c r="Z49" s="3" t="s">
        <v>41</v>
      </c>
    </row>
    <row r="50" spans="1:26" ht="44.25" customHeight="1" x14ac:dyDescent="0.25">
      <c r="A50" s="18" t="s">
        <v>43</v>
      </c>
      <c r="B50" s="15" t="s">
        <v>42</v>
      </c>
      <c r="C50" s="15" t="s">
        <v>35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4" t="s">
        <v>43</v>
      </c>
      <c r="U50" s="23">
        <f>U51</f>
        <v>5</v>
      </c>
      <c r="V50" s="24"/>
      <c r="W50" s="24"/>
      <c r="X50" s="23">
        <f>X51</f>
        <v>0.5</v>
      </c>
      <c r="Y50" s="23">
        <f>Y51</f>
        <v>0.5</v>
      </c>
      <c r="Z50" s="4" t="s">
        <v>43</v>
      </c>
    </row>
    <row r="51" spans="1:26" ht="246.75" customHeight="1" x14ac:dyDescent="0.25">
      <c r="A51" s="19" t="s">
        <v>76</v>
      </c>
      <c r="B51" s="15" t="s">
        <v>42</v>
      </c>
      <c r="C51" s="15" t="s">
        <v>35</v>
      </c>
      <c r="D51" s="15" t="s">
        <v>44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 t="s">
        <v>19</v>
      </c>
      <c r="T51" s="16" t="s">
        <v>76</v>
      </c>
      <c r="U51" s="23">
        <v>5</v>
      </c>
      <c r="V51" s="24"/>
      <c r="W51" s="24"/>
      <c r="X51" s="23">
        <v>0.5</v>
      </c>
      <c r="Y51" s="23">
        <v>0.5</v>
      </c>
      <c r="Z51" s="5" t="s">
        <v>76</v>
      </c>
    </row>
    <row r="52" spans="1:26" ht="16.7" customHeight="1" x14ac:dyDescent="0.25">
      <c r="A52" s="17" t="s">
        <v>45</v>
      </c>
      <c r="B52" s="13" t="s">
        <v>46</v>
      </c>
      <c r="C52" s="13" t="s">
        <v>13</v>
      </c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2" t="s">
        <v>45</v>
      </c>
      <c r="U52" s="20">
        <f>U53</f>
        <v>13</v>
      </c>
      <c r="V52" s="21"/>
      <c r="W52" s="21"/>
      <c r="X52" s="20">
        <f>X53</f>
        <v>13</v>
      </c>
      <c r="Y52" s="20">
        <f>Y53</f>
        <v>10</v>
      </c>
      <c r="Z52" s="3" t="s">
        <v>45</v>
      </c>
    </row>
    <row r="53" spans="1:26" ht="67.5" customHeight="1" x14ac:dyDescent="0.25">
      <c r="A53" s="18" t="s">
        <v>47</v>
      </c>
      <c r="B53" s="15" t="s">
        <v>46</v>
      </c>
      <c r="C53" s="15" t="s">
        <v>35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4" t="s">
        <v>47</v>
      </c>
      <c r="U53" s="23">
        <f>U54</f>
        <v>13</v>
      </c>
      <c r="V53" s="24"/>
      <c r="W53" s="24"/>
      <c r="X53" s="23">
        <f>X54</f>
        <v>13</v>
      </c>
      <c r="Y53" s="23">
        <f>Y54</f>
        <v>10</v>
      </c>
      <c r="Z53" s="4" t="s">
        <v>47</v>
      </c>
    </row>
    <row r="54" spans="1:26" ht="190.5" customHeight="1" x14ac:dyDescent="0.25">
      <c r="A54" s="19" t="s">
        <v>77</v>
      </c>
      <c r="B54" s="15" t="s">
        <v>46</v>
      </c>
      <c r="C54" s="15" t="s">
        <v>35</v>
      </c>
      <c r="D54" s="15" t="s">
        <v>105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 t="s">
        <v>19</v>
      </c>
      <c r="T54" s="16" t="s">
        <v>77</v>
      </c>
      <c r="U54" s="23">
        <v>13</v>
      </c>
      <c r="V54" s="24"/>
      <c r="W54" s="24"/>
      <c r="X54" s="23">
        <v>13</v>
      </c>
      <c r="Y54" s="23">
        <v>10</v>
      </c>
      <c r="Z54" s="5" t="s">
        <v>77</v>
      </c>
    </row>
    <row r="55" spans="1:26" ht="16.7" customHeight="1" x14ac:dyDescent="0.25">
      <c r="A55" s="17" t="s">
        <v>48</v>
      </c>
      <c r="B55" s="13" t="s">
        <v>49</v>
      </c>
      <c r="C55" s="13" t="s">
        <v>13</v>
      </c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2" t="s">
        <v>48</v>
      </c>
      <c r="U55" s="20">
        <f>U56</f>
        <v>4668</v>
      </c>
      <c r="V55" s="21"/>
      <c r="W55" s="21"/>
      <c r="X55" s="20">
        <f>X56</f>
        <v>3830.1</v>
      </c>
      <c r="Y55" s="20">
        <f>Y56</f>
        <v>3631</v>
      </c>
      <c r="Z55" s="3" t="s">
        <v>48</v>
      </c>
    </row>
    <row r="56" spans="1:26" ht="37.5" x14ac:dyDescent="0.25">
      <c r="A56" s="18" t="s">
        <v>50</v>
      </c>
      <c r="B56" s="15" t="s">
        <v>49</v>
      </c>
      <c r="C56" s="15" t="s">
        <v>12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4" t="s">
        <v>50</v>
      </c>
      <c r="U56" s="23">
        <f>U57+U58+U59</f>
        <v>4668</v>
      </c>
      <c r="V56" s="23" t="e">
        <f>V57+#REF!</f>
        <v>#REF!</v>
      </c>
      <c r="W56" s="23" t="e">
        <f>W57+#REF!</f>
        <v>#REF!</v>
      </c>
      <c r="X56" s="23">
        <f>X57</f>
        <v>3830.1</v>
      </c>
      <c r="Y56" s="23">
        <f>Y57</f>
        <v>3631</v>
      </c>
      <c r="Z56" s="4" t="s">
        <v>50</v>
      </c>
    </row>
    <row r="57" spans="1:26" ht="189" customHeight="1" x14ac:dyDescent="0.25">
      <c r="A57" s="19" t="s">
        <v>78</v>
      </c>
      <c r="B57" s="15" t="s">
        <v>49</v>
      </c>
      <c r="C57" s="15" t="s">
        <v>12</v>
      </c>
      <c r="D57" s="15" t="s">
        <v>51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 t="s">
        <v>52</v>
      </c>
      <c r="T57" s="16" t="s">
        <v>78</v>
      </c>
      <c r="U57" s="23">
        <v>4597.1000000000004</v>
      </c>
      <c r="V57" s="24"/>
      <c r="W57" s="24"/>
      <c r="X57" s="23">
        <v>3830.1</v>
      </c>
      <c r="Y57" s="23">
        <v>3631</v>
      </c>
      <c r="Z57" s="5" t="s">
        <v>78</v>
      </c>
    </row>
    <row r="58" spans="1:26" ht="162" customHeight="1" x14ac:dyDescent="0.25">
      <c r="A58" s="19" t="s">
        <v>111</v>
      </c>
      <c r="B58" s="15" t="s">
        <v>49</v>
      </c>
      <c r="C58" s="15" t="s">
        <v>12</v>
      </c>
      <c r="D58" s="15" t="s">
        <v>107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 t="s">
        <v>52</v>
      </c>
      <c r="T58" s="16" t="s">
        <v>78</v>
      </c>
      <c r="U58" s="23">
        <v>10</v>
      </c>
      <c r="V58" s="24"/>
      <c r="W58" s="24"/>
      <c r="X58" s="23">
        <v>0</v>
      </c>
      <c r="Y58" s="23">
        <v>0</v>
      </c>
      <c r="Z58" s="5"/>
    </row>
    <row r="59" spans="1:26" ht="102.75" customHeight="1" x14ac:dyDescent="0.25">
      <c r="A59" s="19" t="s">
        <v>126</v>
      </c>
      <c r="B59" s="15" t="s">
        <v>49</v>
      </c>
      <c r="C59" s="15" t="s">
        <v>12</v>
      </c>
      <c r="D59" s="15" t="s">
        <v>124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 t="s">
        <v>125</v>
      </c>
      <c r="T59" s="16" t="s">
        <v>78</v>
      </c>
      <c r="U59" s="23">
        <v>60.9</v>
      </c>
      <c r="V59" s="24"/>
      <c r="W59" s="24"/>
      <c r="X59" s="23">
        <v>0</v>
      </c>
      <c r="Y59" s="23">
        <v>0</v>
      </c>
      <c r="Z59" s="5"/>
    </row>
    <row r="60" spans="1:26" ht="30.75" hidden="1" customHeight="1" x14ac:dyDescent="0.25">
      <c r="A60" s="18" t="s">
        <v>79</v>
      </c>
      <c r="B60" s="15" t="s">
        <v>49</v>
      </c>
      <c r="C60" s="15" t="s">
        <v>12</v>
      </c>
      <c r="D60" s="15" t="s">
        <v>53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 t="s">
        <v>52</v>
      </c>
      <c r="T60" s="14" t="s">
        <v>79</v>
      </c>
      <c r="U60" s="23">
        <v>0</v>
      </c>
      <c r="V60" s="24"/>
      <c r="W60" s="24"/>
      <c r="X60" s="23">
        <v>0</v>
      </c>
      <c r="Y60" s="23">
        <v>0</v>
      </c>
      <c r="Z60" s="4" t="s">
        <v>79</v>
      </c>
    </row>
    <row r="61" spans="1:26" ht="16.7" customHeight="1" x14ac:dyDescent="0.25">
      <c r="A61" s="17" t="s">
        <v>54</v>
      </c>
      <c r="B61" s="13" t="s">
        <v>55</v>
      </c>
      <c r="C61" s="13" t="s">
        <v>13</v>
      </c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2" t="s">
        <v>54</v>
      </c>
      <c r="U61" s="20">
        <f>U62</f>
        <v>308.7</v>
      </c>
      <c r="V61" s="21"/>
      <c r="W61" s="21"/>
      <c r="X61" s="20">
        <f>X62</f>
        <v>302.39999999999998</v>
      </c>
      <c r="Y61" s="20">
        <f>Y62</f>
        <v>302.39999999999998</v>
      </c>
      <c r="Z61" s="3" t="s">
        <v>54</v>
      </c>
    </row>
    <row r="62" spans="1:26" ht="16.7" customHeight="1" x14ac:dyDescent="0.25">
      <c r="A62" s="18" t="s">
        <v>56</v>
      </c>
      <c r="B62" s="15" t="s">
        <v>55</v>
      </c>
      <c r="C62" s="15" t="s">
        <v>12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4" t="s">
        <v>56</v>
      </c>
      <c r="U62" s="23">
        <f>U63</f>
        <v>308.7</v>
      </c>
      <c r="V62" s="24"/>
      <c r="W62" s="24"/>
      <c r="X62" s="23">
        <f>X63</f>
        <v>302.39999999999998</v>
      </c>
      <c r="Y62" s="23">
        <f>Y63</f>
        <v>302.39999999999998</v>
      </c>
      <c r="Z62" s="4" t="s">
        <v>56</v>
      </c>
    </row>
    <row r="63" spans="1:26" ht="171" customHeight="1" x14ac:dyDescent="0.25">
      <c r="A63" s="19" t="s">
        <v>123</v>
      </c>
      <c r="B63" s="15" t="s">
        <v>55</v>
      </c>
      <c r="C63" s="15" t="s">
        <v>12</v>
      </c>
      <c r="D63" s="15" t="s">
        <v>57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 t="s">
        <v>122</v>
      </c>
      <c r="T63" s="16" t="s">
        <v>80</v>
      </c>
      <c r="U63" s="23">
        <v>308.7</v>
      </c>
      <c r="V63" s="24"/>
      <c r="W63" s="24"/>
      <c r="X63" s="23">
        <v>302.39999999999998</v>
      </c>
      <c r="Y63" s="23">
        <v>302.39999999999998</v>
      </c>
      <c r="Z63" s="5" t="s">
        <v>80</v>
      </c>
    </row>
    <row r="64" spans="1:26" ht="16.7" customHeight="1" x14ac:dyDescent="0.25">
      <c r="A64" s="17" t="s">
        <v>58</v>
      </c>
      <c r="B64" s="13" t="s">
        <v>59</v>
      </c>
      <c r="C64" s="13" t="s">
        <v>13</v>
      </c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2" t="s">
        <v>58</v>
      </c>
      <c r="U64" s="20">
        <f>U65</f>
        <v>5</v>
      </c>
      <c r="V64" s="21"/>
      <c r="W64" s="21"/>
      <c r="X64" s="20">
        <f>X65</f>
        <v>5</v>
      </c>
      <c r="Y64" s="20">
        <f>Y65</f>
        <v>5</v>
      </c>
      <c r="Z64" s="3" t="s">
        <v>58</v>
      </c>
    </row>
    <row r="65" spans="1:26" ht="24.75" customHeight="1" x14ac:dyDescent="0.25">
      <c r="A65" s="18" t="s">
        <v>60</v>
      </c>
      <c r="B65" s="15" t="s">
        <v>59</v>
      </c>
      <c r="C65" s="15" t="s">
        <v>12</v>
      </c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4" t="s">
        <v>60</v>
      </c>
      <c r="U65" s="23">
        <f>U66</f>
        <v>5</v>
      </c>
      <c r="V65" s="24"/>
      <c r="W65" s="24"/>
      <c r="X65" s="23">
        <f>X66</f>
        <v>5</v>
      </c>
      <c r="Y65" s="23">
        <f>Y66</f>
        <v>5</v>
      </c>
      <c r="Z65" s="4" t="s">
        <v>60</v>
      </c>
    </row>
    <row r="66" spans="1:26" ht="213.75" customHeight="1" x14ac:dyDescent="0.25">
      <c r="A66" s="19" t="s">
        <v>81</v>
      </c>
      <c r="B66" s="15" t="s">
        <v>59</v>
      </c>
      <c r="C66" s="15" t="s">
        <v>12</v>
      </c>
      <c r="D66" s="15" t="s">
        <v>61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 t="s">
        <v>19</v>
      </c>
      <c r="T66" s="16" t="s">
        <v>81</v>
      </c>
      <c r="U66" s="23">
        <v>5</v>
      </c>
      <c r="V66" s="24"/>
      <c r="W66" s="24"/>
      <c r="X66" s="23">
        <v>5</v>
      </c>
      <c r="Y66" s="23">
        <v>5</v>
      </c>
      <c r="Z66" s="5" t="s">
        <v>81</v>
      </c>
    </row>
    <row r="69" spans="1:26" ht="57.75" customHeight="1" x14ac:dyDescent="0.3">
      <c r="A69" s="35" t="s">
        <v>95</v>
      </c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</row>
  </sheetData>
  <mergeCells count="18">
    <mergeCell ref="Z8:Z9"/>
    <mergeCell ref="Y8:Y9"/>
    <mergeCell ref="A6:Z6"/>
    <mergeCell ref="X8:X9"/>
    <mergeCell ref="C8:C9"/>
    <mergeCell ref="B8:B9"/>
    <mergeCell ref="S8:S9"/>
    <mergeCell ref="D8:R9"/>
    <mergeCell ref="A8:A9"/>
    <mergeCell ref="T8:T9"/>
    <mergeCell ref="W8:W9"/>
    <mergeCell ref="V8:V9"/>
    <mergeCell ref="U8:U9"/>
    <mergeCell ref="A69:Y69"/>
    <mergeCell ref="X1:Y1"/>
    <mergeCell ref="X2:Y2"/>
    <mergeCell ref="X4:Y4"/>
    <mergeCell ref="S3:Y3"/>
  </mergeCells>
  <phoneticPr fontId="0" type="noConversion"/>
  <pageMargins left="0.39370078740157483" right="0.39370078740157483" top="0.39370078740157483" bottom="0.19685039370078741" header="0.39370078740157483" footer="0.3937007874015748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rep:2.43.1.226</dc:description>
  <cp:lastModifiedBy>HP</cp:lastModifiedBy>
  <cp:lastPrinted>2022-02-18T07:14:33Z</cp:lastPrinted>
  <dcterms:created xsi:type="dcterms:W3CDTF">2017-11-08T05:44:57Z</dcterms:created>
  <dcterms:modified xsi:type="dcterms:W3CDTF">2022-02-18T07:29:41Z</dcterms:modified>
</cp:coreProperties>
</file>