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года'!$9:$9</definedName>
    <definedName name="_xlnm.Print_Area" localSheetId="0">'Все года'!$A$1:$Y$74</definedName>
  </definedNames>
  <calcPr calcId="144525"/>
</workbook>
</file>

<file path=xl/calcChain.xml><?xml version="1.0" encoding="utf-8"?>
<calcChain xmlns="http://schemas.openxmlformats.org/spreadsheetml/2006/main">
  <c r="X54" i="1" l="1"/>
  <c r="U54" i="1"/>
  <c r="V54" i="1"/>
  <c r="W54" i="1"/>
  <c r="T54" i="1"/>
  <c r="T15" i="1" l="1"/>
  <c r="X15" i="1" l="1"/>
  <c r="T49" i="1" l="1"/>
  <c r="X35" i="1"/>
  <c r="U35" i="1"/>
  <c r="V35" i="1"/>
  <c r="W35" i="1"/>
  <c r="T35" i="1"/>
  <c r="U27" i="1"/>
  <c r="V27" i="1"/>
  <c r="X28" i="1"/>
  <c r="W28" i="1"/>
  <c r="T28" i="1"/>
  <c r="T30" i="1"/>
  <c r="X13" i="1"/>
  <c r="X12" i="1" s="1"/>
  <c r="U13" i="1"/>
  <c r="V13" i="1"/>
  <c r="W13" i="1"/>
  <c r="W12" i="1" s="1"/>
  <c r="T13" i="1"/>
  <c r="T27" i="1" l="1"/>
  <c r="X53" i="1"/>
  <c r="U53" i="1"/>
  <c r="V53" i="1"/>
  <c r="W53" i="1"/>
  <c r="U12" i="1"/>
  <c r="V12" i="1"/>
  <c r="X49" i="1"/>
  <c r="U49" i="1"/>
  <c r="V49" i="1"/>
  <c r="W49" i="1"/>
  <c r="X34" i="1"/>
  <c r="V34" i="1"/>
  <c r="W34" i="1"/>
  <c r="U34" i="1"/>
  <c r="U15" i="1"/>
  <c r="V15" i="1"/>
  <c r="W15" i="1"/>
  <c r="U40" i="1" l="1"/>
  <c r="V40" i="1"/>
  <c r="T12" i="1"/>
  <c r="U25" i="1" l="1"/>
  <c r="V25" i="1"/>
  <c r="W25" i="1"/>
  <c r="X25" i="1"/>
  <c r="T25" i="1"/>
  <c r="U23" i="1"/>
  <c r="V23" i="1"/>
  <c r="W23" i="1"/>
  <c r="X23" i="1"/>
  <c r="T23" i="1"/>
  <c r="U21" i="1"/>
  <c r="V21" i="1"/>
  <c r="W21" i="1"/>
  <c r="X21" i="1"/>
  <c r="T21" i="1"/>
  <c r="X20" i="1" l="1"/>
  <c r="V20" i="1"/>
  <c r="U20" i="1"/>
  <c r="U79" i="1" s="1"/>
  <c r="W20" i="1"/>
  <c r="T20" i="1"/>
  <c r="U11" i="1"/>
  <c r="V11" i="1" l="1"/>
  <c r="V79" i="1"/>
  <c r="T53" i="1"/>
  <c r="W30" i="1"/>
  <c r="W27" i="1" s="1"/>
  <c r="W79" i="1" s="1"/>
  <c r="W38" i="1"/>
  <c r="W37" i="1" s="1"/>
  <c r="W41" i="1"/>
  <c r="W40" i="1" s="1"/>
  <c r="X30" i="1"/>
  <c r="X27" i="1" s="1"/>
  <c r="X38" i="1"/>
  <c r="X37" i="1" s="1"/>
  <c r="X41" i="1"/>
  <c r="X40" i="1" s="1"/>
  <c r="X44" i="1"/>
  <c r="X43" i="1" s="1"/>
  <c r="W44" i="1"/>
  <c r="W43" i="1" s="1"/>
  <c r="T44" i="1"/>
  <c r="T43" i="1" s="1"/>
  <c r="T79" i="1" s="1"/>
  <c r="T41" i="1"/>
  <c r="T40" i="1" s="1"/>
  <c r="T34" i="1"/>
  <c r="X79" i="1" l="1"/>
  <c r="X11" i="1"/>
  <c r="W11" i="1"/>
  <c r="T11" i="1"/>
</calcChain>
</file>

<file path=xl/sharedStrings.xml><?xml version="1.0" encoding="utf-8"?>
<sst xmlns="http://schemas.openxmlformats.org/spreadsheetml/2006/main" count="272" uniqueCount="152">
  <si>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</si>
  <si>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</si>
  <si>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</si>
  <si>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</si>
  <si>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</si>
  <si>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</si>
  <si>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</si>
  <si>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"Обеспечение качественными жилищно-коммунальными услугами населения"</t>
  </si>
  <si>
    <t>01 0 00 00000</t>
  </si>
  <si>
    <t>240</t>
  </si>
  <si>
    <t>05</t>
  </si>
  <si>
    <t>01</t>
  </si>
  <si>
    <t>01 2 00 00000</t>
  </si>
  <si>
    <t>01 2 00 23010</t>
  </si>
  <si>
    <t>03</t>
  </si>
  <si>
    <t>01 3 00 23030</t>
  </si>
  <si>
    <t>01 3 00 23040</t>
  </si>
  <si>
    <t>03 0 00 00000</t>
  </si>
  <si>
    <t>Подпрограмма «Пожарная безопасность»</t>
  </si>
  <si>
    <t>03 1 00 00000</t>
  </si>
  <si>
    <t>03 1 00 21670</t>
  </si>
  <si>
    <t>09</t>
  </si>
  <si>
    <t>04 0 00 00000</t>
  </si>
  <si>
    <t>Подпрограмма «Развитие культуры»</t>
  </si>
  <si>
    <t>04 1 00 00000</t>
  </si>
  <si>
    <t>04 1 00 00590</t>
  </si>
  <si>
    <t>610</t>
  </si>
  <si>
    <t>08</t>
  </si>
  <si>
    <t>05 0 00 00000</t>
  </si>
  <si>
    <t>Подпрограмма «Формирование комплексной системы управления отходами и вторичными материальными ресурсами»</t>
  </si>
  <si>
    <t>05 2 00 00000</t>
  </si>
  <si>
    <t>05 2 00 99990</t>
  </si>
  <si>
    <t>06</t>
  </si>
  <si>
    <t>06 0 00 00000</t>
  </si>
  <si>
    <t>06 1 00 00000</t>
  </si>
  <si>
    <t>06 1 00 21950</t>
  </si>
  <si>
    <t>11</t>
  </si>
  <si>
    <t>08 0 00 00000</t>
  </si>
  <si>
    <t>Подпрограмма «Энергосбережение и повышение энергетической эффективности»</t>
  </si>
  <si>
    <t>08 1 00 00000</t>
  </si>
  <si>
    <t>08 1 00 22620</t>
  </si>
  <si>
    <t>89 1 00 00000</t>
  </si>
  <si>
    <t>89 1 00 00110</t>
  </si>
  <si>
    <t>120</t>
  </si>
  <si>
    <t>04</t>
  </si>
  <si>
    <t>89 1 00 00190</t>
  </si>
  <si>
    <t>89 1 00 99990</t>
  </si>
  <si>
    <t>850</t>
  </si>
  <si>
    <t>99 0 00 00000</t>
  </si>
  <si>
    <t>Непрограммные расходы</t>
  </si>
  <si>
    <t>99 9 00 00000</t>
  </si>
  <si>
    <t>99 9 00 10050</t>
  </si>
  <si>
    <t>10</t>
  </si>
  <si>
    <t>99 9 00 21020</t>
  </si>
  <si>
    <t>13</t>
  </si>
  <si>
    <t>07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</si>
  <si>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</si>
  <si>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</si>
  <si>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99 9 00 51180</t>
  </si>
  <si>
    <t>02</t>
  </si>
  <si>
    <t>99 9 00 71180</t>
  </si>
  <si>
    <t>99 9 00 72390</t>
  </si>
  <si>
    <t xml:space="preserve"> (тыс. рублей)</t>
  </si>
  <si>
    <t>ВСЕГО</t>
  </si>
  <si>
    <t>Подпрограмма «Создание условий для обеспечения качественными коммунальными услугами населения Лозновского сельского поселения»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</si>
  <si>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</si>
  <si>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</si>
  <si>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</si>
  <si>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</si>
  <si>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</si>
  <si>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культуры и туризма»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</si>
  <si>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</si>
  <si>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Муниципальная программа Лозновского сельского поселения «Охрана окружающей среды и рациональное природопользование»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</si>
  <si>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</si>
  <si>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физической культуры и спорта»</t>
  </si>
  <si>
    <t>Подпрограмма «Развитие физической культуры и массового спорта Лозновского сельского поселения»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</si>
  <si>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</si>
  <si>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«Энергоэффективность и развитие энергетики»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</si>
  <si>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</si>
  <si>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Администрация Лозновского сельского поселения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</si>
  <si>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</si>
  <si>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</si>
  <si>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</si>
  <si>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Непрограммные расходы муниципальных органов Лозновского сельского поселения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</si>
  <si>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</si>
  <si>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</si>
  <si>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</si>
  <si>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</si>
  <si>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</t>
  </si>
  <si>
    <t>03 3 00 00000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</si>
  <si>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</si>
  <si>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03 3 00 21710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</si>
  <si>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</si>
  <si>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</si>
  <si>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Муниципальная программа Лозновского сельского поселения «Обеспечение общественного порядка и противодействие преступности»</t>
  </si>
  <si>
    <t>Подпрограмма «Противодействие коррупции в Лозновском сельском поселении»</t>
  </si>
  <si>
    <t>02 0 00 00000</t>
  </si>
  <si>
    <t>02 1 00 00000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</si>
  <si>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</si>
  <si>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</si>
  <si>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</si>
  <si>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02 2 00 00000</t>
  </si>
  <si>
    <t>02 2 00 21610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</si>
  <si>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</si>
  <si>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Лозновском сельском поселении»</t>
  </si>
  <si>
    <t>Подпрограмма «Комплексные меры противодействия  злоупотреблению наркотиками и их незаконному обороту  в Лозновском сельском поселении»</t>
  </si>
  <si>
    <t>02 3 00 00000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</si>
  <si>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</si>
  <si>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</si>
  <si>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</si>
  <si>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</si>
  <si>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99 9 00 90110</t>
  </si>
  <si>
    <t>Председатель собрания депутатов- глава Лозновского сельского поселения                       С.Л.Хухлаев</t>
  </si>
  <si>
    <t>Подпрограмма «Благоустройство населенных пунктов Лозновского сельского поселения»</t>
  </si>
  <si>
    <t>01 3 00 00000</t>
  </si>
  <si>
    <t>2022 год</t>
  </si>
  <si>
    <t>Муниципальная программа Лозновского сельского поселения "Создание условий для развития малого и среднего предпринимательства"</t>
  </si>
  <si>
    <t>Подпрограмма "Развитие субъектов малого и среднего предпринимательства"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</si>
  <si>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</si>
  <si>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10 0 00 00000</t>
  </si>
  <si>
    <t>10 1 00 00000</t>
  </si>
  <si>
    <t>10 1 00 22050</t>
  </si>
  <si>
    <t>99 9 00 99999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</si>
  <si>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</si>
  <si>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</si>
  <si>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99 9 00 22950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</si>
  <si>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</si>
  <si>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</si>
  <si>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</si>
  <si>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</si>
  <si>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</si>
  <si>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</si>
  <si>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</si>
  <si>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8,0</t>
  </si>
  <si>
    <t>0,0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</si>
  <si>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</si>
  <si>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</si>
  <si>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Подпрограмма «Защита населения от чрезвычайных ситуаций»</t>
  </si>
  <si>
    <t>03 2 00 00000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</si>
  <si>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</si>
  <si>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</si>
  <si>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</si>
  <si>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</si>
  <si>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 xml:space="preserve"> Распределение бюджетных ассигнований по целевым статьям (муниципальным  программам Лозновского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2022 год и на плановый период 2023 и 2024 годов</t>
  </si>
  <si>
    <t>2023 год</t>
  </si>
  <si>
    <t>2024 год</t>
  </si>
  <si>
    <t>99 9 А2 55190</t>
  </si>
  <si>
    <t>Государственная поддержка отрасли культуры в рамках непрограммных расходов муниципальных органов Лозновского сельского поселения (Иные выплаты населению)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</si>
  <si>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(Публичные нормативные социальные выплаты гражданам)</t>
  </si>
  <si>
    <t>Приложение 4</t>
  </si>
  <si>
    <t>О внесении изменений в решение Собрания депутатов Лозновского сельского поселения от 24.12.2021 г. №14 "О бюджете Лозновского сельского поселения Цимлянского района на 2022 год и на плановый период 2023 и 2024 годов"</t>
  </si>
  <si>
    <t xml:space="preserve">к проекту решения Собрания депутатов Лозновского сельского поселения от _____2022г. № 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</si>
</sst>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horizontal="right" vertical="center" wrapText="1"/>
    </xf>
    <xf numFmtId="0" fontId="0" fillId="0" borderId="0" xfId="0" applyFont="1" applyBorder="1"/>
    <xf numFmtId="164" fontId="3" fillId="0" borderId="1" xfId="0" applyNumberFormat="1" applyFont="1" applyFill="1" applyBorder="1" applyAlignment="1">
      <alignment horizontal="left" vertical="center" wrapText="1"/>
    </xf>
    <xf numFmtId="165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view="pageBreakPreview" zoomScale="50" zoomScaleNormal="100" zoomScaleSheetLayoutView="50" workbookViewId="0">
      <selection activeCell="W29" sqref="W29"/>
    </sheetView>
  </sheetViews>
  <sheetFormatPr defaultRowHeight="14.45" customHeight="1" x14ac:dyDescent="0.3"/>
  <cols>
    <col min="1" max="1" width="79.42578125" style="4" customWidth="1"/>
    <col min="2" max="2" width="13.5703125" style="4" customWidth="1"/>
    <col min="3" max="16" width="8" style="4" hidden="1" customWidth="1"/>
    <col min="17" max="17" width="9.7109375" style="4" customWidth="1"/>
    <col min="18" max="18" width="4.7109375" style="4" customWidth="1"/>
    <col min="19" max="19" width="5.7109375" style="4" customWidth="1"/>
    <col min="20" max="20" width="20.7109375" style="4" customWidth="1"/>
    <col min="21" max="22" width="8" style="4" hidden="1" customWidth="1"/>
    <col min="23" max="23" width="16.7109375" style="4" customWidth="1"/>
    <col min="24" max="24" width="18.7109375" style="4" customWidth="1"/>
    <col min="25" max="25" width="9.42578125" bestFit="1" customWidth="1"/>
  </cols>
  <sheetData>
    <row r="1" spans="1:24" ht="18" customHeight="1" x14ac:dyDescent="0.3">
      <c r="T1" s="28" t="s">
        <v>149</v>
      </c>
      <c r="U1" s="28"/>
      <c r="V1" s="28"/>
      <c r="W1" s="28"/>
      <c r="X1" s="28"/>
    </row>
    <row r="2" spans="1:24" ht="38.25" customHeight="1" x14ac:dyDescent="0.3">
      <c r="T2" s="29" t="s">
        <v>151</v>
      </c>
      <c r="U2" s="29"/>
      <c r="V2" s="29"/>
      <c r="W2" s="29"/>
      <c r="X2" s="29"/>
    </row>
    <row r="3" spans="1:24" ht="79.5" customHeight="1" x14ac:dyDescent="0.3">
      <c r="B3" s="29" t="s">
        <v>150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4"/>
      <c r="U4" s="24"/>
      <c r="V4" s="24"/>
      <c r="W4" s="24"/>
      <c r="X4" s="24"/>
    </row>
    <row r="5" spans="1:24" ht="58.35" customHeight="1" x14ac:dyDescent="0.25">
      <c r="A5" s="26" t="s">
        <v>143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ht="16.7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3"/>
      <c r="V6" s="3"/>
      <c r="W6" s="25" t="s">
        <v>62</v>
      </c>
      <c r="X6" s="25"/>
    </row>
    <row r="7" spans="1:24" ht="15" x14ac:dyDescent="0.25">
      <c r="A7" s="21" t="s">
        <v>0</v>
      </c>
      <c r="B7" s="21" t="s">
        <v>1</v>
      </c>
      <c r="C7" s="21" t="s">
        <v>1</v>
      </c>
      <c r="D7" s="21" t="s">
        <v>1</v>
      </c>
      <c r="E7" s="21" t="s">
        <v>1</v>
      </c>
      <c r="F7" s="21" t="s">
        <v>1</v>
      </c>
      <c r="G7" s="21" t="s">
        <v>1</v>
      </c>
      <c r="H7" s="21" t="s">
        <v>1</v>
      </c>
      <c r="I7" s="21" t="s">
        <v>1</v>
      </c>
      <c r="J7" s="21" t="s">
        <v>1</v>
      </c>
      <c r="K7" s="21" t="s">
        <v>1</v>
      </c>
      <c r="L7" s="21" t="s">
        <v>1</v>
      </c>
      <c r="M7" s="21" t="s">
        <v>1</v>
      </c>
      <c r="N7" s="21" t="s">
        <v>1</v>
      </c>
      <c r="O7" s="21" t="s">
        <v>1</v>
      </c>
      <c r="P7" s="21" t="s">
        <v>1</v>
      </c>
      <c r="Q7" s="21" t="s">
        <v>2</v>
      </c>
      <c r="R7" s="21" t="s">
        <v>3</v>
      </c>
      <c r="S7" s="21" t="s">
        <v>6</v>
      </c>
      <c r="T7" s="21" t="s">
        <v>115</v>
      </c>
      <c r="U7" s="21" t="s">
        <v>5</v>
      </c>
      <c r="V7" s="21" t="s">
        <v>5</v>
      </c>
      <c r="W7" s="21" t="s">
        <v>144</v>
      </c>
      <c r="X7" s="21" t="s">
        <v>145</v>
      </c>
    </row>
    <row r="8" spans="1:24" ht="15" x14ac:dyDescent="0.25">
      <c r="A8" s="21"/>
      <c r="B8" s="21" t="s">
        <v>1</v>
      </c>
      <c r="C8" s="21" t="s">
        <v>1</v>
      </c>
      <c r="D8" s="21" t="s">
        <v>1</v>
      </c>
      <c r="E8" s="21" t="s">
        <v>1</v>
      </c>
      <c r="F8" s="21" t="s">
        <v>1</v>
      </c>
      <c r="G8" s="21" t="s">
        <v>1</v>
      </c>
      <c r="H8" s="21" t="s">
        <v>1</v>
      </c>
      <c r="I8" s="21" t="s">
        <v>1</v>
      </c>
      <c r="J8" s="21" t="s">
        <v>1</v>
      </c>
      <c r="K8" s="21" t="s">
        <v>1</v>
      </c>
      <c r="L8" s="21" t="s">
        <v>1</v>
      </c>
      <c r="M8" s="21" t="s">
        <v>1</v>
      </c>
      <c r="N8" s="21" t="s">
        <v>1</v>
      </c>
      <c r="O8" s="21" t="s">
        <v>1</v>
      </c>
      <c r="P8" s="21" t="s">
        <v>1</v>
      </c>
      <c r="Q8" s="21" t="s">
        <v>2</v>
      </c>
      <c r="R8" s="21" t="s">
        <v>3</v>
      </c>
      <c r="S8" s="21" t="s">
        <v>4</v>
      </c>
      <c r="T8" s="21" t="s">
        <v>5</v>
      </c>
      <c r="U8" s="21" t="s">
        <v>5</v>
      </c>
      <c r="V8" s="21" t="s">
        <v>5</v>
      </c>
      <c r="W8" s="21" t="s">
        <v>5</v>
      </c>
      <c r="X8" s="21" t="s">
        <v>5</v>
      </c>
    </row>
    <row r="9" spans="1:24" ht="18.75" hidden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18.75" x14ac:dyDescent="0.25">
      <c r="A10" s="6">
        <v>1</v>
      </c>
      <c r="B10" s="6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>
        <v>3</v>
      </c>
      <c r="R10" s="6">
        <v>4</v>
      </c>
      <c r="S10" s="6">
        <v>5</v>
      </c>
      <c r="T10" s="6">
        <v>6</v>
      </c>
      <c r="U10" s="6"/>
      <c r="V10" s="6"/>
      <c r="W10" s="6">
        <v>7</v>
      </c>
      <c r="X10" s="6">
        <v>8</v>
      </c>
    </row>
    <row r="11" spans="1:24" ht="28.5" customHeight="1" x14ac:dyDescent="0.25">
      <c r="A11" s="7" t="s">
        <v>63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9"/>
      <c r="R11" s="8"/>
      <c r="S11" s="8"/>
      <c r="T11" s="10">
        <f>T12+T27+T34+T37+T40+T43+T53+T20+T46+T49</f>
        <v>15469.300000000001</v>
      </c>
      <c r="U11" s="10">
        <f>U12+U27+U34+U37+U40+U43+U53+U20+U46+U49</f>
        <v>0</v>
      </c>
      <c r="V11" s="10">
        <f>V12+V27+V34+V37+V40+V43+V53+V20+V46+V49</f>
        <v>0</v>
      </c>
      <c r="W11" s="10">
        <f>W12+W20+W27+W34+W37+W40+W43+W46+W49+W53</f>
        <v>11821.3</v>
      </c>
      <c r="X11" s="10">
        <f>X12+X20+X27+X34+X37+X40+X43+X46+X49+X53</f>
        <v>11623.699999999999</v>
      </c>
    </row>
    <row r="12" spans="1:24" s="1" customFormat="1" ht="47.25" customHeight="1" x14ac:dyDescent="0.25">
      <c r="A12" s="11" t="s">
        <v>7</v>
      </c>
      <c r="B12" s="12" t="s">
        <v>8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2"/>
      <c r="S12" s="12"/>
      <c r="T12" s="14">
        <f>T13+T16+T17+T18+T19</f>
        <v>2141.1999999999998</v>
      </c>
      <c r="U12" s="14">
        <f>U13+U16+U17+U18+U19</f>
        <v>0</v>
      </c>
      <c r="V12" s="14">
        <f>V13+V16+V17+V18+V19</f>
        <v>0</v>
      </c>
      <c r="W12" s="14">
        <f>W13+W16+W17+W18+W19</f>
        <v>1174.3</v>
      </c>
      <c r="X12" s="14">
        <f>X13+X16+X17+X18+X19</f>
        <v>906.6</v>
      </c>
    </row>
    <row r="13" spans="1:24" s="1" customFormat="1" ht="65.25" customHeight="1" x14ac:dyDescent="0.25">
      <c r="A13" s="11" t="s">
        <v>64</v>
      </c>
      <c r="B13" s="12" t="s">
        <v>12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3"/>
      <c r="R13" s="12"/>
      <c r="S13" s="12"/>
      <c r="T13" s="14">
        <f>T14</f>
        <v>1018.8</v>
      </c>
      <c r="U13" s="14">
        <f t="shared" ref="U13:X13" si="0">U14</f>
        <v>0</v>
      </c>
      <c r="V13" s="14">
        <f t="shared" si="0"/>
        <v>0</v>
      </c>
      <c r="W13" s="14">
        <f t="shared" si="0"/>
        <v>714.3</v>
      </c>
      <c r="X13" s="14">
        <f t="shared" si="0"/>
        <v>766.6</v>
      </c>
    </row>
    <row r="14" spans="1:24" s="1" customFormat="1" ht="144.75" customHeight="1" x14ac:dyDescent="0.25">
      <c r="A14" s="16" t="s">
        <v>65</v>
      </c>
      <c r="B14" s="12" t="s">
        <v>13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3" t="s">
        <v>9</v>
      </c>
      <c r="R14" s="12" t="s">
        <v>10</v>
      </c>
      <c r="S14" s="12" t="s">
        <v>14</v>
      </c>
      <c r="T14" s="14">
        <v>1018.8</v>
      </c>
      <c r="U14" s="15"/>
      <c r="V14" s="15"/>
      <c r="W14" s="14">
        <v>714.3</v>
      </c>
      <c r="X14" s="14">
        <v>766.6</v>
      </c>
    </row>
    <row r="15" spans="1:24" s="1" customFormat="1" ht="60.75" customHeight="1" x14ac:dyDescent="0.25">
      <c r="A15" s="16" t="s">
        <v>113</v>
      </c>
      <c r="B15" s="12" t="s">
        <v>114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14">
        <f>T16+T17+T18+T19</f>
        <v>1122.4000000000001</v>
      </c>
      <c r="U15" s="14">
        <f t="shared" ref="U15:X15" si="1">U16+U17+U18+U19</f>
        <v>0</v>
      </c>
      <c r="V15" s="14">
        <f t="shared" si="1"/>
        <v>0</v>
      </c>
      <c r="W15" s="14">
        <f t="shared" si="1"/>
        <v>460</v>
      </c>
      <c r="X15" s="14">
        <f t="shared" si="1"/>
        <v>140</v>
      </c>
    </row>
    <row r="16" spans="1:24" s="1" customFormat="1" ht="135.75" customHeight="1" x14ac:dyDescent="0.25">
      <c r="A16" s="16" t="s">
        <v>66</v>
      </c>
      <c r="B16" s="12" t="s">
        <v>15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 t="s">
        <v>9</v>
      </c>
      <c r="R16" s="12" t="s">
        <v>10</v>
      </c>
      <c r="S16" s="12" t="s">
        <v>14</v>
      </c>
      <c r="T16" s="14">
        <v>170</v>
      </c>
      <c r="U16" s="15"/>
      <c r="V16" s="15"/>
      <c r="W16" s="14">
        <v>100</v>
      </c>
      <c r="X16" s="14">
        <v>50</v>
      </c>
    </row>
    <row r="17" spans="1:24" s="1" customFormat="1" ht="167.25" customHeight="1" x14ac:dyDescent="0.25">
      <c r="A17" s="16" t="s">
        <v>67</v>
      </c>
      <c r="B17" s="12" t="s">
        <v>16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 t="s">
        <v>9</v>
      </c>
      <c r="R17" s="12" t="s">
        <v>10</v>
      </c>
      <c r="S17" s="12" t="s">
        <v>14</v>
      </c>
      <c r="T17" s="14">
        <v>389.6</v>
      </c>
      <c r="U17" s="15"/>
      <c r="V17" s="15"/>
      <c r="W17" s="14">
        <v>300</v>
      </c>
      <c r="X17" s="14">
        <v>50</v>
      </c>
    </row>
    <row r="18" spans="1:24" s="1" customFormat="1" ht="146.25" customHeight="1" x14ac:dyDescent="0.25">
      <c r="A18" s="16" t="s">
        <v>109</v>
      </c>
      <c r="B18" s="12" t="s">
        <v>108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3">
        <v>240</v>
      </c>
      <c r="R18" s="12" t="s">
        <v>10</v>
      </c>
      <c r="S18" s="12" t="s">
        <v>14</v>
      </c>
      <c r="T18" s="14">
        <v>557.79999999999995</v>
      </c>
      <c r="U18" s="15"/>
      <c r="V18" s="15"/>
      <c r="W18" s="14">
        <v>60</v>
      </c>
      <c r="X18" s="14">
        <v>40</v>
      </c>
    </row>
    <row r="19" spans="1:24" s="1" customFormat="1" ht="155.25" customHeight="1" x14ac:dyDescent="0.25">
      <c r="A19" s="16" t="s">
        <v>128</v>
      </c>
      <c r="B19" s="12" t="s">
        <v>129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v>240</v>
      </c>
      <c r="R19" s="12" t="s">
        <v>10</v>
      </c>
      <c r="S19" s="12" t="s">
        <v>14</v>
      </c>
      <c r="T19" s="14">
        <v>5</v>
      </c>
      <c r="U19" s="15"/>
      <c r="V19" s="15"/>
      <c r="W19" s="14">
        <v>0</v>
      </c>
      <c r="X19" s="14">
        <v>0</v>
      </c>
    </row>
    <row r="20" spans="1:24" s="1" customFormat="1" ht="67.5" customHeight="1" x14ac:dyDescent="0.25">
      <c r="A20" s="11" t="s">
        <v>94</v>
      </c>
      <c r="B20" s="12" t="s">
        <v>96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/>
      <c r="R20" s="12"/>
      <c r="S20" s="12"/>
      <c r="T20" s="14">
        <f>T21+T23+T25</f>
        <v>3</v>
      </c>
      <c r="U20" s="14">
        <f t="shared" ref="U20:X20" si="2">U21+U23+U25</f>
        <v>0</v>
      </c>
      <c r="V20" s="14">
        <f t="shared" si="2"/>
        <v>0</v>
      </c>
      <c r="W20" s="14">
        <f t="shared" si="2"/>
        <v>0.89999999999999991</v>
      </c>
      <c r="X20" s="14">
        <f t="shared" si="2"/>
        <v>0.89999999999999991</v>
      </c>
    </row>
    <row r="21" spans="1:24" s="1" customFormat="1" ht="41.25" customHeight="1" x14ac:dyDescent="0.25">
      <c r="A21" s="11" t="s">
        <v>95</v>
      </c>
      <c r="B21" s="12" t="s">
        <v>97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/>
      <c r="R21" s="12"/>
      <c r="S21" s="12"/>
      <c r="T21" s="14">
        <f>T22</f>
        <v>1</v>
      </c>
      <c r="U21" s="14">
        <f t="shared" ref="U21:X21" si="3">U22</f>
        <v>0</v>
      </c>
      <c r="V21" s="14">
        <f t="shared" si="3"/>
        <v>0</v>
      </c>
      <c r="W21" s="14">
        <f t="shared" si="3"/>
        <v>0.3</v>
      </c>
      <c r="X21" s="14">
        <f t="shared" si="3"/>
        <v>0.3</v>
      </c>
    </row>
    <row r="22" spans="1:24" s="1" customFormat="1" ht="154.5" customHeight="1" x14ac:dyDescent="0.25">
      <c r="A22" s="11" t="s">
        <v>98</v>
      </c>
      <c r="B22" s="12" t="s">
        <v>99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>
        <v>240</v>
      </c>
      <c r="R22" s="12" t="s">
        <v>11</v>
      </c>
      <c r="S22" s="12" t="s">
        <v>54</v>
      </c>
      <c r="T22" s="14">
        <v>1</v>
      </c>
      <c r="U22" s="15"/>
      <c r="V22" s="15"/>
      <c r="W22" s="14">
        <v>0.3</v>
      </c>
      <c r="X22" s="14">
        <v>0.3</v>
      </c>
    </row>
    <row r="23" spans="1:24" s="1" customFormat="1" ht="61.5" customHeight="1" x14ac:dyDescent="0.25">
      <c r="A23" s="11" t="s">
        <v>105</v>
      </c>
      <c r="B23" s="12" t="s">
        <v>101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>
        <f>T24</f>
        <v>1</v>
      </c>
      <c r="U23" s="14">
        <f t="shared" ref="U23:X23" si="4">U24</f>
        <v>0</v>
      </c>
      <c r="V23" s="14">
        <f t="shared" si="4"/>
        <v>0</v>
      </c>
      <c r="W23" s="14">
        <f t="shared" si="4"/>
        <v>0.3</v>
      </c>
      <c r="X23" s="14">
        <f t="shared" si="4"/>
        <v>0.3</v>
      </c>
    </row>
    <row r="24" spans="1:24" s="1" customFormat="1" ht="162.75" customHeight="1" x14ac:dyDescent="0.25">
      <c r="A24" s="11" t="s">
        <v>100</v>
      </c>
      <c r="B24" s="12" t="s">
        <v>102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>
        <v>240</v>
      </c>
      <c r="R24" s="12" t="s">
        <v>11</v>
      </c>
      <c r="S24" s="12" t="s">
        <v>54</v>
      </c>
      <c r="T24" s="14">
        <v>1</v>
      </c>
      <c r="U24" s="15"/>
      <c r="V24" s="15"/>
      <c r="W24" s="14">
        <v>0.3</v>
      </c>
      <c r="X24" s="14">
        <v>0.3</v>
      </c>
    </row>
    <row r="25" spans="1:24" s="1" customFormat="1" ht="54.75" customHeight="1" x14ac:dyDescent="0.25">
      <c r="A25" s="11" t="s">
        <v>104</v>
      </c>
      <c r="B25" s="12" t="s">
        <v>106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/>
      <c r="R25" s="12"/>
      <c r="S25" s="12"/>
      <c r="T25" s="14">
        <f>T26</f>
        <v>1</v>
      </c>
      <c r="U25" s="14">
        <f t="shared" ref="U25:X25" si="5">U26</f>
        <v>0</v>
      </c>
      <c r="V25" s="14">
        <f t="shared" si="5"/>
        <v>0</v>
      </c>
      <c r="W25" s="14">
        <f t="shared" si="5"/>
        <v>0.3</v>
      </c>
      <c r="X25" s="14">
        <f t="shared" si="5"/>
        <v>0.3</v>
      </c>
    </row>
    <row r="26" spans="1:24" s="1" customFormat="1" ht="159.75" customHeight="1" x14ac:dyDescent="0.25">
      <c r="A26" s="11" t="s">
        <v>103</v>
      </c>
      <c r="B26" s="12" t="s">
        <v>107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3">
        <v>240</v>
      </c>
      <c r="R26" s="12" t="s">
        <v>11</v>
      </c>
      <c r="S26" s="12" t="s">
        <v>54</v>
      </c>
      <c r="T26" s="14">
        <v>1</v>
      </c>
      <c r="U26" s="15"/>
      <c r="V26" s="15"/>
      <c r="W26" s="14">
        <v>0.3</v>
      </c>
      <c r="X26" s="14">
        <v>0.3</v>
      </c>
    </row>
    <row r="27" spans="1:24" s="1" customFormat="1" ht="90" customHeight="1" x14ac:dyDescent="0.25">
      <c r="A27" s="11" t="s">
        <v>68</v>
      </c>
      <c r="B27" s="12" t="s">
        <v>17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>
        <f>T30+T32+T28</f>
        <v>188</v>
      </c>
      <c r="U27" s="14">
        <f t="shared" ref="U27:X27" si="6">U30+U32+U28</f>
        <v>0</v>
      </c>
      <c r="V27" s="14">
        <f t="shared" si="6"/>
        <v>0</v>
      </c>
      <c r="W27" s="14">
        <f t="shared" si="6"/>
        <v>80</v>
      </c>
      <c r="X27" s="14">
        <f t="shared" si="6"/>
        <v>31</v>
      </c>
    </row>
    <row r="28" spans="1:24" s="1" customFormat="1" ht="41.25" customHeight="1" x14ac:dyDescent="0.25">
      <c r="A28" s="11" t="s">
        <v>18</v>
      </c>
      <c r="B28" s="12" t="s">
        <v>19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>
        <f>T29</f>
        <v>64</v>
      </c>
      <c r="U28" s="15"/>
      <c r="V28" s="15"/>
      <c r="W28" s="14">
        <f>W29</f>
        <v>49</v>
      </c>
      <c r="X28" s="14">
        <f>X29</f>
        <v>30</v>
      </c>
    </row>
    <row r="29" spans="1:24" s="1" customFormat="1" ht="144.75" customHeight="1" x14ac:dyDescent="0.25">
      <c r="A29" s="16" t="s">
        <v>69</v>
      </c>
      <c r="B29" s="12" t="s">
        <v>20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 t="s">
        <v>9</v>
      </c>
      <c r="R29" s="12" t="s">
        <v>14</v>
      </c>
      <c r="S29" s="12" t="s">
        <v>52</v>
      </c>
      <c r="T29" s="14">
        <v>64</v>
      </c>
      <c r="U29" s="15"/>
      <c r="V29" s="15"/>
      <c r="W29" s="14">
        <v>49</v>
      </c>
      <c r="X29" s="14">
        <v>30</v>
      </c>
    </row>
    <row r="30" spans="1:24" s="1" customFormat="1" ht="41.25" customHeight="1" x14ac:dyDescent="0.25">
      <c r="A30" s="11" t="s">
        <v>137</v>
      </c>
      <c r="B30" s="12" t="s">
        <v>138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2"/>
      <c r="S30" s="12"/>
      <c r="T30" s="14">
        <f>T31</f>
        <v>123</v>
      </c>
      <c r="U30" s="15"/>
      <c r="V30" s="15"/>
      <c r="W30" s="14">
        <f>W31</f>
        <v>30</v>
      </c>
      <c r="X30" s="14">
        <f>X31</f>
        <v>0</v>
      </c>
    </row>
    <row r="31" spans="1:24" s="1" customFormat="1" ht="144.75" customHeight="1" x14ac:dyDescent="0.25">
      <c r="A31" s="16" t="s">
        <v>139</v>
      </c>
      <c r="B31" s="12" t="s">
        <v>140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 t="s">
        <v>9</v>
      </c>
      <c r="R31" s="12" t="s">
        <v>14</v>
      </c>
      <c r="S31" s="12" t="s">
        <v>52</v>
      </c>
      <c r="T31" s="14">
        <v>123</v>
      </c>
      <c r="U31" s="15"/>
      <c r="V31" s="15"/>
      <c r="W31" s="14">
        <v>30</v>
      </c>
      <c r="X31" s="14">
        <v>0</v>
      </c>
    </row>
    <row r="32" spans="1:24" s="1" customFormat="1" ht="39" customHeight="1" x14ac:dyDescent="0.25">
      <c r="A32" s="16" t="s">
        <v>88</v>
      </c>
      <c r="B32" s="12" t="s">
        <v>89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  <c r="R32" s="12"/>
      <c r="S32" s="12"/>
      <c r="T32" s="14">
        <v>1</v>
      </c>
      <c r="U32" s="15"/>
      <c r="V32" s="15"/>
      <c r="W32" s="14">
        <v>1</v>
      </c>
      <c r="X32" s="14">
        <v>1</v>
      </c>
    </row>
    <row r="33" spans="1:24" s="1" customFormat="1" ht="137.25" customHeight="1" x14ac:dyDescent="0.25">
      <c r="A33" s="16" t="s">
        <v>90</v>
      </c>
      <c r="B33" s="12" t="s">
        <v>91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3">
        <v>240</v>
      </c>
      <c r="R33" s="12" t="s">
        <v>14</v>
      </c>
      <c r="S33" s="12" t="s">
        <v>21</v>
      </c>
      <c r="T33" s="14">
        <v>1</v>
      </c>
      <c r="U33" s="15"/>
      <c r="V33" s="15"/>
      <c r="W33" s="14">
        <v>1</v>
      </c>
      <c r="X33" s="14">
        <v>1</v>
      </c>
    </row>
    <row r="34" spans="1:24" s="1" customFormat="1" ht="39" customHeight="1" x14ac:dyDescent="0.25">
      <c r="A34" s="11" t="s">
        <v>70</v>
      </c>
      <c r="B34" s="12" t="s">
        <v>22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>
        <f>T35</f>
        <v>4597.1000000000004</v>
      </c>
      <c r="U34" s="14">
        <f t="shared" ref="U34:X35" si="7">U35</f>
        <v>0</v>
      </c>
      <c r="V34" s="14">
        <f t="shared" si="7"/>
        <v>0</v>
      </c>
      <c r="W34" s="14">
        <f t="shared" si="7"/>
        <v>3830.1</v>
      </c>
      <c r="X34" s="14">
        <f t="shared" si="7"/>
        <v>3631</v>
      </c>
    </row>
    <row r="35" spans="1:24" s="1" customFormat="1" ht="41.25" customHeight="1" x14ac:dyDescent="0.25">
      <c r="A35" s="11" t="s">
        <v>23</v>
      </c>
      <c r="B35" s="12" t="s">
        <v>24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/>
      <c r="R35" s="12"/>
      <c r="S35" s="12"/>
      <c r="T35" s="14">
        <f>T36</f>
        <v>4597.1000000000004</v>
      </c>
      <c r="U35" s="14">
        <f t="shared" si="7"/>
        <v>0</v>
      </c>
      <c r="V35" s="14">
        <f t="shared" si="7"/>
        <v>0</v>
      </c>
      <c r="W35" s="14">
        <f t="shared" si="7"/>
        <v>3830.1</v>
      </c>
      <c r="X35" s="14">
        <f t="shared" si="7"/>
        <v>3631</v>
      </c>
    </row>
    <row r="36" spans="1:24" s="1" customFormat="1" ht="123" customHeight="1" x14ac:dyDescent="0.25">
      <c r="A36" s="16" t="s">
        <v>71</v>
      </c>
      <c r="B36" s="12" t="s">
        <v>25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3" t="s">
        <v>26</v>
      </c>
      <c r="R36" s="12" t="s">
        <v>27</v>
      </c>
      <c r="S36" s="12" t="s">
        <v>11</v>
      </c>
      <c r="T36" s="14">
        <v>4597.1000000000004</v>
      </c>
      <c r="U36" s="15"/>
      <c r="V36" s="15"/>
      <c r="W36" s="14">
        <v>3830.1</v>
      </c>
      <c r="X36" s="14">
        <v>3631</v>
      </c>
    </row>
    <row r="37" spans="1:24" s="1" customFormat="1" ht="68.25" customHeight="1" x14ac:dyDescent="0.25">
      <c r="A37" s="11" t="s">
        <v>72</v>
      </c>
      <c r="B37" s="12" t="s">
        <v>28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/>
      <c r="R37" s="12"/>
      <c r="S37" s="12"/>
      <c r="T37" s="14">
        <v>5</v>
      </c>
      <c r="U37" s="15"/>
      <c r="V37" s="15"/>
      <c r="W37" s="14">
        <f>W38</f>
        <v>0.5</v>
      </c>
      <c r="X37" s="14">
        <f>X38</f>
        <v>0.5</v>
      </c>
    </row>
    <row r="38" spans="1:24" s="1" customFormat="1" ht="66" customHeight="1" x14ac:dyDescent="0.25">
      <c r="A38" s="11" t="s">
        <v>29</v>
      </c>
      <c r="B38" s="12" t="s">
        <v>30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/>
      <c r="R38" s="12"/>
      <c r="S38" s="12"/>
      <c r="T38" s="14">
        <v>5</v>
      </c>
      <c r="U38" s="15"/>
      <c r="V38" s="15"/>
      <c r="W38" s="14">
        <f>W39</f>
        <v>0.5</v>
      </c>
      <c r="X38" s="14">
        <f>X39</f>
        <v>0.5</v>
      </c>
    </row>
    <row r="39" spans="1:24" s="1" customFormat="1" ht="139.5" customHeight="1" x14ac:dyDescent="0.25">
      <c r="A39" s="16" t="s">
        <v>73</v>
      </c>
      <c r="B39" s="12" t="s">
        <v>31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 t="s">
        <v>9</v>
      </c>
      <c r="R39" s="12" t="s">
        <v>32</v>
      </c>
      <c r="S39" s="12" t="s">
        <v>10</v>
      </c>
      <c r="T39" s="14">
        <v>5</v>
      </c>
      <c r="U39" s="15"/>
      <c r="V39" s="15"/>
      <c r="W39" s="14">
        <v>0.5</v>
      </c>
      <c r="X39" s="14">
        <v>0.5</v>
      </c>
    </row>
    <row r="40" spans="1:24" s="1" customFormat="1" ht="48" customHeight="1" x14ac:dyDescent="0.25">
      <c r="A40" s="11" t="s">
        <v>74</v>
      </c>
      <c r="B40" s="12" t="s">
        <v>33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14">
        <f t="shared" ref="T40:V40" si="8">T41</f>
        <v>5</v>
      </c>
      <c r="U40" s="14">
        <f t="shared" si="8"/>
        <v>0</v>
      </c>
      <c r="V40" s="14">
        <f t="shared" si="8"/>
        <v>0</v>
      </c>
      <c r="W40" s="14">
        <f>W41</f>
        <v>5</v>
      </c>
      <c r="X40" s="14">
        <f>X41</f>
        <v>5</v>
      </c>
    </row>
    <row r="41" spans="1:24" s="1" customFormat="1" ht="57" customHeight="1" x14ac:dyDescent="0.25">
      <c r="A41" s="11" t="s">
        <v>75</v>
      </c>
      <c r="B41" s="12" t="s">
        <v>34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12"/>
      <c r="S41" s="12"/>
      <c r="T41" s="14">
        <f>T42</f>
        <v>5</v>
      </c>
      <c r="U41" s="15"/>
      <c r="V41" s="15"/>
      <c r="W41" s="14">
        <f>W42</f>
        <v>5</v>
      </c>
      <c r="X41" s="14">
        <f>X42</f>
        <v>5</v>
      </c>
    </row>
    <row r="42" spans="1:24" s="1" customFormat="1" ht="121.5" customHeight="1" x14ac:dyDescent="0.25">
      <c r="A42" s="16" t="s">
        <v>76</v>
      </c>
      <c r="B42" s="12" t="s">
        <v>35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 t="s">
        <v>9</v>
      </c>
      <c r="R42" s="12" t="s">
        <v>36</v>
      </c>
      <c r="S42" s="12" t="s">
        <v>11</v>
      </c>
      <c r="T42" s="14">
        <v>5</v>
      </c>
      <c r="U42" s="15"/>
      <c r="V42" s="15"/>
      <c r="W42" s="14">
        <v>5</v>
      </c>
      <c r="X42" s="14">
        <v>5</v>
      </c>
    </row>
    <row r="43" spans="1:24" s="1" customFormat="1" ht="45" customHeight="1" x14ac:dyDescent="0.25">
      <c r="A43" s="11" t="s">
        <v>77</v>
      </c>
      <c r="B43" s="12" t="s">
        <v>37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/>
      <c r="R43" s="12"/>
      <c r="S43" s="12"/>
      <c r="T43" s="14">
        <f>T44</f>
        <v>605</v>
      </c>
      <c r="U43" s="15"/>
      <c r="V43" s="15"/>
      <c r="W43" s="14">
        <f>W44</f>
        <v>5</v>
      </c>
      <c r="X43" s="14">
        <f>X44</f>
        <v>5</v>
      </c>
    </row>
    <row r="44" spans="1:24" s="1" customFormat="1" ht="44.25" customHeight="1" x14ac:dyDescent="0.25">
      <c r="A44" s="11" t="s">
        <v>38</v>
      </c>
      <c r="B44" s="12" t="s">
        <v>39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/>
      <c r="R44" s="12"/>
      <c r="S44" s="12"/>
      <c r="T44" s="14">
        <f>T45</f>
        <v>605</v>
      </c>
      <c r="U44" s="15"/>
      <c r="V44" s="15"/>
      <c r="W44" s="14">
        <f>W45</f>
        <v>5</v>
      </c>
      <c r="X44" s="14">
        <f>X45</f>
        <v>5</v>
      </c>
    </row>
    <row r="45" spans="1:24" s="1" customFormat="1" ht="156" customHeight="1" x14ac:dyDescent="0.25">
      <c r="A45" s="16" t="s">
        <v>78</v>
      </c>
      <c r="B45" s="12" t="s">
        <v>40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 t="s">
        <v>9</v>
      </c>
      <c r="R45" s="12" t="s">
        <v>10</v>
      </c>
      <c r="S45" s="12" t="s">
        <v>14</v>
      </c>
      <c r="T45" s="14">
        <v>605</v>
      </c>
      <c r="U45" s="15"/>
      <c r="V45" s="15"/>
      <c r="W45" s="14">
        <v>5</v>
      </c>
      <c r="X45" s="14">
        <v>5</v>
      </c>
    </row>
    <row r="46" spans="1:24" s="1" customFormat="1" ht="64.5" customHeight="1" x14ac:dyDescent="0.25">
      <c r="A46" s="11" t="s">
        <v>116</v>
      </c>
      <c r="B46" s="12" t="s">
        <v>119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/>
      <c r="R46" s="12"/>
      <c r="S46" s="12"/>
      <c r="T46" s="14">
        <v>1</v>
      </c>
      <c r="U46" s="15"/>
      <c r="V46" s="15"/>
      <c r="W46" s="14">
        <v>1</v>
      </c>
      <c r="X46" s="14">
        <v>1</v>
      </c>
    </row>
    <row r="47" spans="1:24" s="1" customFormat="1" ht="60.75" customHeight="1" x14ac:dyDescent="0.25">
      <c r="A47" s="16" t="s">
        <v>117</v>
      </c>
      <c r="B47" s="12" t="s">
        <v>120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>
        <v>1</v>
      </c>
      <c r="U47" s="15"/>
      <c r="V47" s="15"/>
      <c r="W47" s="14">
        <v>1</v>
      </c>
      <c r="X47" s="14">
        <v>1</v>
      </c>
    </row>
    <row r="48" spans="1:24" s="1" customFormat="1" ht="156" customHeight="1" x14ac:dyDescent="0.25">
      <c r="A48" s="16" t="s">
        <v>118</v>
      </c>
      <c r="B48" s="12" t="s">
        <v>121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 t="s">
        <v>9</v>
      </c>
      <c r="R48" s="12" t="s">
        <v>11</v>
      </c>
      <c r="S48" s="12" t="s">
        <v>54</v>
      </c>
      <c r="T48" s="14">
        <v>1</v>
      </c>
      <c r="U48" s="15"/>
      <c r="V48" s="15"/>
      <c r="W48" s="14">
        <v>1</v>
      </c>
      <c r="X48" s="14">
        <v>1</v>
      </c>
    </row>
    <row r="49" spans="1:26" s="1" customFormat="1" ht="41.25" customHeight="1" x14ac:dyDescent="0.25">
      <c r="A49" s="11" t="s">
        <v>79</v>
      </c>
      <c r="B49" s="12" t="s">
        <v>41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3"/>
      <c r="R49" s="12"/>
      <c r="S49" s="12"/>
      <c r="T49" s="14">
        <f>T50+T51+T52</f>
        <v>7080.1</v>
      </c>
      <c r="U49" s="14">
        <f>U50+U51+U52</f>
        <v>0</v>
      </c>
      <c r="V49" s="14">
        <f>V50+V51+V52</f>
        <v>0</v>
      </c>
      <c r="W49" s="14">
        <f>W50+W51+W52</f>
        <v>5717.5</v>
      </c>
      <c r="X49" s="14">
        <f>X50+X51+X52</f>
        <v>5721.8</v>
      </c>
    </row>
    <row r="50" spans="1:26" s="1" customFormat="1" ht="111.75" customHeight="1" x14ac:dyDescent="0.25">
      <c r="A50" s="11" t="s">
        <v>80</v>
      </c>
      <c r="B50" s="12" t="s">
        <v>42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 t="s">
        <v>43</v>
      </c>
      <c r="R50" s="12" t="s">
        <v>11</v>
      </c>
      <c r="S50" s="12" t="s">
        <v>44</v>
      </c>
      <c r="T50" s="14">
        <v>6110.5</v>
      </c>
      <c r="U50" s="15"/>
      <c r="V50" s="15"/>
      <c r="W50" s="14">
        <v>5558.8</v>
      </c>
      <c r="X50" s="14">
        <v>5558.8</v>
      </c>
      <c r="Y50" s="17"/>
      <c r="Z50" s="18"/>
    </row>
    <row r="51" spans="1:26" s="1" customFormat="1" ht="107.25" customHeight="1" x14ac:dyDescent="0.25">
      <c r="A51" s="16" t="s">
        <v>81</v>
      </c>
      <c r="B51" s="12" t="s">
        <v>45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 t="s">
        <v>9</v>
      </c>
      <c r="R51" s="12" t="s">
        <v>11</v>
      </c>
      <c r="S51" s="12" t="s">
        <v>44</v>
      </c>
      <c r="T51" s="14">
        <v>957.6</v>
      </c>
      <c r="U51" s="15"/>
      <c r="V51" s="15"/>
      <c r="W51" s="14">
        <v>146.69999999999999</v>
      </c>
      <c r="X51" s="14">
        <v>151</v>
      </c>
    </row>
    <row r="52" spans="1:26" s="1" customFormat="1" ht="65.25" customHeight="1" x14ac:dyDescent="0.25">
      <c r="A52" s="11" t="s">
        <v>82</v>
      </c>
      <c r="B52" s="12" t="s">
        <v>46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3" t="s">
        <v>47</v>
      </c>
      <c r="R52" s="12" t="s">
        <v>11</v>
      </c>
      <c r="S52" s="12" t="s">
        <v>44</v>
      </c>
      <c r="T52" s="14">
        <v>12</v>
      </c>
      <c r="U52" s="15"/>
      <c r="V52" s="15"/>
      <c r="W52" s="14">
        <v>12</v>
      </c>
      <c r="X52" s="14">
        <v>12</v>
      </c>
    </row>
    <row r="53" spans="1:26" s="1" customFormat="1" ht="42" customHeight="1" x14ac:dyDescent="0.25">
      <c r="A53" s="11" t="s">
        <v>83</v>
      </c>
      <c r="B53" s="12" t="s">
        <v>48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3"/>
      <c r="R53" s="12"/>
      <c r="S53" s="12"/>
      <c r="T53" s="14">
        <f>T54</f>
        <v>843.9</v>
      </c>
      <c r="U53" s="14">
        <f t="shared" ref="U53:X53" si="9">U54</f>
        <v>0</v>
      </c>
      <c r="V53" s="14">
        <f t="shared" si="9"/>
        <v>0</v>
      </c>
      <c r="W53" s="14">
        <f t="shared" si="9"/>
        <v>1007</v>
      </c>
      <c r="X53" s="14">
        <f t="shared" si="9"/>
        <v>1320.9</v>
      </c>
    </row>
    <row r="54" spans="1:26" s="1" customFormat="1" ht="42" customHeight="1" x14ac:dyDescent="0.25">
      <c r="A54" s="11" t="s">
        <v>49</v>
      </c>
      <c r="B54" s="12" t="s">
        <v>50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/>
      <c r="R54" s="12"/>
      <c r="S54" s="12"/>
      <c r="T54" s="14">
        <f>T55+T56+T57+T58+T59+T61+T62+T65+T70+T71+T67+T64+T68+T69+T63</f>
        <v>843.9</v>
      </c>
      <c r="U54" s="14">
        <f t="shared" ref="U54:W54" si="10">U55+U56+U57+U58+U59+U61+U62+U65+U70+U71+U67+U64+U68+U69+U63</f>
        <v>0</v>
      </c>
      <c r="V54" s="14">
        <f t="shared" si="10"/>
        <v>0</v>
      </c>
      <c r="W54" s="14">
        <f t="shared" si="10"/>
        <v>1007</v>
      </c>
      <c r="X54" s="14">
        <f>X55+X56+X57+X58+X59+X61+X62+X65+X70+X71+X67+X64+X68+X69+X63</f>
        <v>1320.9</v>
      </c>
    </row>
    <row r="55" spans="1:26" s="1" customFormat="1" ht="123.75" customHeight="1" x14ac:dyDescent="0.25">
      <c r="A55" s="16" t="s">
        <v>148</v>
      </c>
      <c r="B55" s="12" t="s">
        <v>51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310</v>
      </c>
      <c r="R55" s="12" t="s">
        <v>52</v>
      </c>
      <c r="S55" s="12" t="s">
        <v>11</v>
      </c>
      <c r="T55" s="14">
        <v>308.7</v>
      </c>
      <c r="U55" s="15"/>
      <c r="V55" s="15"/>
      <c r="W55" s="14">
        <v>302.39999999999998</v>
      </c>
      <c r="X55" s="14">
        <v>302.39999999999998</v>
      </c>
    </row>
    <row r="56" spans="1:26" s="1" customFormat="1" ht="133.5" customHeight="1" x14ac:dyDescent="0.25">
      <c r="A56" s="16" t="s">
        <v>84</v>
      </c>
      <c r="B56" s="12" t="s">
        <v>53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 t="s">
        <v>9</v>
      </c>
      <c r="R56" s="12" t="s">
        <v>11</v>
      </c>
      <c r="S56" s="12" t="s">
        <v>54</v>
      </c>
      <c r="T56" s="14">
        <v>15</v>
      </c>
      <c r="U56" s="15"/>
      <c r="V56" s="15"/>
      <c r="W56" s="14">
        <v>5</v>
      </c>
      <c r="X56" s="14">
        <v>5</v>
      </c>
    </row>
    <row r="57" spans="1:26" s="1" customFormat="1" ht="104.25" customHeight="1" x14ac:dyDescent="0.25">
      <c r="A57" s="16" t="s">
        <v>126</v>
      </c>
      <c r="B57" s="12" t="s">
        <v>125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>
        <v>240</v>
      </c>
      <c r="R57" s="12" t="s">
        <v>55</v>
      </c>
      <c r="S57" s="12" t="s">
        <v>10</v>
      </c>
      <c r="T57" s="14">
        <v>13</v>
      </c>
      <c r="U57" s="15"/>
      <c r="V57" s="15"/>
      <c r="W57" s="14">
        <v>13</v>
      </c>
      <c r="X57" s="14">
        <v>10</v>
      </c>
    </row>
    <row r="58" spans="1:26" s="1" customFormat="1" ht="161.25" customHeight="1" x14ac:dyDescent="0.25">
      <c r="A58" s="16" t="s">
        <v>92</v>
      </c>
      <c r="B58" s="12" t="s">
        <v>93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 t="s">
        <v>9</v>
      </c>
      <c r="R58" s="12" t="s">
        <v>11</v>
      </c>
      <c r="S58" s="12" t="s">
        <v>54</v>
      </c>
      <c r="T58" s="14">
        <v>50</v>
      </c>
      <c r="U58" s="15"/>
      <c r="V58" s="15"/>
      <c r="W58" s="14">
        <v>50</v>
      </c>
      <c r="X58" s="14">
        <v>50</v>
      </c>
    </row>
    <row r="59" spans="1:26" s="1" customFormat="1" ht="89.25" customHeight="1" x14ac:dyDescent="0.25">
      <c r="A59" s="16" t="s">
        <v>136</v>
      </c>
      <c r="B59" s="12" t="s">
        <v>135</v>
      </c>
      <c r="C59" s="12" t="s">
        <v>9</v>
      </c>
      <c r="D59" s="12" t="s">
        <v>11</v>
      </c>
      <c r="E59" s="12" t="s">
        <v>54</v>
      </c>
      <c r="F59" s="12" t="s">
        <v>133</v>
      </c>
      <c r="G59" s="12" t="s">
        <v>134</v>
      </c>
      <c r="H59" s="12" t="s">
        <v>134</v>
      </c>
      <c r="I59" s="12"/>
      <c r="J59" s="12"/>
      <c r="K59" s="12"/>
      <c r="L59" s="12"/>
      <c r="M59" s="12"/>
      <c r="N59" s="12"/>
      <c r="O59" s="12"/>
      <c r="P59" s="12"/>
      <c r="Q59" s="13" t="s">
        <v>9</v>
      </c>
      <c r="R59" s="12" t="s">
        <v>11</v>
      </c>
      <c r="S59" s="12" t="s">
        <v>54</v>
      </c>
      <c r="T59" s="14">
        <v>30</v>
      </c>
      <c r="U59" s="15"/>
      <c r="V59" s="15"/>
      <c r="W59" s="14">
        <v>10</v>
      </c>
      <c r="X59" s="14">
        <v>10</v>
      </c>
    </row>
    <row r="60" spans="1:26" s="1" customFormat="1" ht="100.35" hidden="1" customHeight="1" x14ac:dyDescent="0.25">
      <c r="A60" s="16" t="s">
        <v>56</v>
      </c>
      <c r="B60" s="12" t="s">
        <v>57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3" t="s">
        <v>9</v>
      </c>
      <c r="R60" s="12" t="s">
        <v>11</v>
      </c>
      <c r="S60" s="12" t="s">
        <v>54</v>
      </c>
      <c r="T60" s="14"/>
      <c r="U60" s="15"/>
      <c r="V60" s="15"/>
      <c r="W60" s="14"/>
      <c r="X60" s="14"/>
    </row>
    <row r="61" spans="1:26" s="1" customFormat="1" ht="107.25" customHeight="1" x14ac:dyDescent="0.25">
      <c r="A61" s="16" t="s">
        <v>130</v>
      </c>
      <c r="B61" s="12" t="s">
        <v>131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240</v>
      </c>
      <c r="R61" s="12" t="s">
        <v>11</v>
      </c>
      <c r="S61" s="12" t="s">
        <v>44</v>
      </c>
      <c r="T61" s="14">
        <v>5</v>
      </c>
      <c r="U61" s="15"/>
      <c r="V61" s="15"/>
      <c r="W61" s="14">
        <v>0</v>
      </c>
      <c r="X61" s="14">
        <v>0</v>
      </c>
    </row>
    <row r="62" spans="1:26" s="1" customFormat="1" ht="92.25" customHeight="1" x14ac:dyDescent="0.25">
      <c r="A62" s="16" t="s">
        <v>132</v>
      </c>
      <c r="B62" s="12" t="s">
        <v>131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3">
        <v>610</v>
      </c>
      <c r="R62" s="12" t="s">
        <v>27</v>
      </c>
      <c r="S62" s="12" t="s">
        <v>11</v>
      </c>
      <c r="T62" s="14">
        <v>10</v>
      </c>
      <c r="U62" s="15"/>
      <c r="V62" s="15"/>
      <c r="W62" s="14">
        <v>0</v>
      </c>
      <c r="X62" s="14">
        <v>0</v>
      </c>
    </row>
    <row r="63" spans="1:26" s="1" customFormat="1" ht="71.25" customHeight="1" x14ac:dyDescent="0.25">
      <c r="A63" s="16" t="s">
        <v>147</v>
      </c>
      <c r="B63" s="12" t="s">
        <v>146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3">
        <v>360</v>
      </c>
      <c r="R63" s="12" t="s">
        <v>27</v>
      </c>
      <c r="S63" s="12" t="s">
        <v>11</v>
      </c>
      <c r="T63" s="14">
        <v>60.9</v>
      </c>
      <c r="U63" s="15"/>
      <c r="V63" s="15"/>
      <c r="W63" s="14">
        <v>0</v>
      </c>
      <c r="X63" s="14">
        <v>0</v>
      </c>
    </row>
    <row r="64" spans="1:26" s="1" customFormat="1" ht="107.25" customHeight="1" x14ac:dyDescent="0.25">
      <c r="A64" s="16" t="s">
        <v>85</v>
      </c>
      <c r="B64" s="12" t="s">
        <v>58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 t="s">
        <v>43</v>
      </c>
      <c r="R64" s="12" t="s">
        <v>59</v>
      </c>
      <c r="S64" s="12" t="s">
        <v>14</v>
      </c>
      <c r="T64" s="14">
        <v>228.4</v>
      </c>
      <c r="U64" s="15"/>
      <c r="V64" s="15"/>
      <c r="W64" s="14">
        <v>237.5</v>
      </c>
      <c r="X64" s="14">
        <v>247.1</v>
      </c>
    </row>
    <row r="65" spans="1:24" s="1" customFormat="1" ht="107.25" customHeight="1" x14ac:dyDescent="0.25">
      <c r="A65" s="16" t="s">
        <v>85</v>
      </c>
      <c r="B65" s="12" t="s">
        <v>58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3">
        <v>240</v>
      </c>
      <c r="R65" s="12" t="s">
        <v>59</v>
      </c>
      <c r="S65" s="12" t="s">
        <v>14</v>
      </c>
      <c r="T65" s="14">
        <v>13.3</v>
      </c>
      <c r="U65" s="15"/>
      <c r="V65" s="15"/>
      <c r="W65" s="14">
        <v>11.8</v>
      </c>
      <c r="X65" s="14">
        <v>10.5</v>
      </c>
    </row>
    <row r="66" spans="1:24" s="1" customFormat="1" ht="83.65" hidden="1" customHeight="1" x14ac:dyDescent="0.25">
      <c r="A66" s="11" t="s">
        <v>86</v>
      </c>
      <c r="B66" s="12" t="s">
        <v>60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3" t="s">
        <v>26</v>
      </c>
      <c r="R66" s="12" t="s">
        <v>27</v>
      </c>
      <c r="S66" s="12" t="s">
        <v>11</v>
      </c>
      <c r="T66" s="14">
        <v>0</v>
      </c>
      <c r="U66" s="15"/>
      <c r="V66" s="15"/>
      <c r="W66" s="14"/>
      <c r="X66" s="14"/>
    </row>
    <row r="67" spans="1:24" s="1" customFormat="1" ht="165" customHeight="1" x14ac:dyDescent="0.25">
      <c r="A67" s="16" t="s">
        <v>87</v>
      </c>
      <c r="B67" s="12" t="s">
        <v>61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 t="s">
        <v>9</v>
      </c>
      <c r="R67" s="12" t="s">
        <v>11</v>
      </c>
      <c r="S67" s="12" t="s">
        <v>44</v>
      </c>
      <c r="T67" s="14">
        <v>0.2</v>
      </c>
      <c r="U67" s="15"/>
      <c r="V67" s="15"/>
      <c r="W67" s="14">
        <v>0.2</v>
      </c>
      <c r="X67" s="14">
        <v>0.2</v>
      </c>
    </row>
    <row r="68" spans="1:24" s="1" customFormat="1" ht="84" customHeight="1" x14ac:dyDescent="0.25">
      <c r="A68" s="16" t="s">
        <v>124</v>
      </c>
      <c r="B68" s="12" t="s">
        <v>127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540</v>
      </c>
      <c r="R68" s="12" t="s">
        <v>11</v>
      </c>
      <c r="S68" s="12" t="s">
        <v>54</v>
      </c>
      <c r="T68" s="14">
        <v>2</v>
      </c>
      <c r="U68" s="15"/>
      <c r="V68" s="15"/>
      <c r="W68" s="14">
        <v>2</v>
      </c>
      <c r="X68" s="14">
        <v>2</v>
      </c>
    </row>
    <row r="69" spans="1:24" s="1" customFormat="1" ht="109.5" customHeight="1" x14ac:dyDescent="0.25">
      <c r="A69" s="19" t="s">
        <v>141</v>
      </c>
      <c r="B69" s="12" t="s">
        <v>142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>
        <v>540</v>
      </c>
      <c r="R69" s="12" t="s">
        <v>10</v>
      </c>
      <c r="S69" s="12" t="s">
        <v>14</v>
      </c>
      <c r="T69" s="14">
        <v>66.900000000000006</v>
      </c>
      <c r="U69" s="15"/>
      <c r="V69" s="15"/>
      <c r="W69" s="14">
        <v>66.900000000000006</v>
      </c>
      <c r="X69" s="14">
        <v>66.900000000000006</v>
      </c>
    </row>
    <row r="70" spans="1:24" s="1" customFormat="1" ht="69.75" customHeight="1" x14ac:dyDescent="0.25">
      <c r="A70" s="16" t="s">
        <v>110</v>
      </c>
      <c r="B70" s="12" t="s">
        <v>111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3">
        <v>880</v>
      </c>
      <c r="R70" s="12" t="s">
        <v>11</v>
      </c>
      <c r="S70" s="12" t="s">
        <v>54</v>
      </c>
      <c r="T70" s="14">
        <v>0</v>
      </c>
      <c r="U70" s="15"/>
      <c r="V70" s="15"/>
      <c r="W70" s="14">
        <v>303.2</v>
      </c>
      <c r="X70" s="14">
        <v>611.79999999999995</v>
      </c>
    </row>
    <row r="71" spans="1:24" s="1" customFormat="1" ht="62.25" customHeight="1" x14ac:dyDescent="0.25">
      <c r="A71" s="11" t="s">
        <v>123</v>
      </c>
      <c r="B71" s="12" t="s">
        <v>122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850</v>
      </c>
      <c r="R71" s="12" t="s">
        <v>11</v>
      </c>
      <c r="S71" s="12" t="s">
        <v>54</v>
      </c>
      <c r="T71" s="14">
        <v>40.5</v>
      </c>
      <c r="U71" s="15"/>
      <c r="V71" s="15"/>
      <c r="W71" s="14">
        <v>5</v>
      </c>
      <c r="X71" s="14">
        <v>5</v>
      </c>
    </row>
    <row r="73" spans="1:24" ht="21.75" customHeight="1" x14ac:dyDescent="0.3">
      <c r="A73" s="22" t="s">
        <v>112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</row>
    <row r="79" spans="1:24" ht="14.45" customHeight="1" x14ac:dyDescent="0.3">
      <c r="T79" s="20">
        <f t="shared" ref="T79:V79" si="11">T12+T20+T27+T35+T37+T40+T43+T46</f>
        <v>7545.3</v>
      </c>
      <c r="U79" s="20">
        <f t="shared" si="11"/>
        <v>0</v>
      </c>
      <c r="V79" s="20">
        <f t="shared" si="11"/>
        <v>0</v>
      </c>
      <c r="W79" s="20">
        <f>W12+W20+W27+W35+W37+W40+W43+W46</f>
        <v>5096.8</v>
      </c>
      <c r="X79" s="20">
        <f>X12+X20+X27+X35+X37+X40+X43+X46</f>
        <v>4581</v>
      </c>
    </row>
  </sheetData>
  <mergeCells count="17">
    <mergeCell ref="T1:X1"/>
    <mergeCell ref="T2:X2"/>
    <mergeCell ref="B3:X3"/>
    <mergeCell ref="S7:S8"/>
    <mergeCell ref="V7:V8"/>
    <mergeCell ref="R7:R8"/>
    <mergeCell ref="A73:X73"/>
    <mergeCell ref="T4:X4"/>
    <mergeCell ref="W6:X6"/>
    <mergeCell ref="A5:X5"/>
    <mergeCell ref="A7:A8"/>
    <mergeCell ref="T7:T8"/>
    <mergeCell ref="U7:U8"/>
    <mergeCell ref="W7:W8"/>
    <mergeCell ref="X7:X8"/>
    <mergeCell ref="Q7:Q8"/>
    <mergeCell ref="B7:P8"/>
  </mergeCells>
  <phoneticPr fontId="0" type="noConversion"/>
  <pageMargins left="0.7" right="0.7" top="0.75" bottom="0.75" header="0.3" footer="0.3"/>
  <pageSetup paperSize="9" scale="73" fitToHeight="0" orientation="landscape" r:id="rId1"/>
  <rowBreaks count="2" manualBreakCount="2">
    <brk id="47" max="24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2022-02-18T07:43:47Z</cp:lastPrinted>
  <dcterms:created xsi:type="dcterms:W3CDTF">2017-11-08T06:00:31Z</dcterms:created>
  <dcterms:modified xsi:type="dcterms:W3CDTF">2022-02-18T07:45:10Z</dcterms:modified>
</cp:coreProperties>
</file>