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1805" windowHeight="6465" activeTab="2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<sst xmlns="http://schemas.openxmlformats.org/spreadsheetml/2006/main" count="691" uniqueCount="530">
  <si>
    <t>И. о. руководителя финансово-   __________________         А.Г. Башкирцева</t>
  </si>
  <si>
    <t xml:space="preserve">                                                на  1 ноября 2014  г.</t>
  </si>
  <si>
    <t>951 0503 0132303 244 226</t>
  </si>
  <si>
    <t xml:space="preserve">                                            (подпись)                      (расшифровка подписи)</t>
  </si>
  <si>
    <t>экономической службы             (подпись)                              (расшифровка подписи)</t>
  </si>
  <si>
    <t>Главный бухгалтер ________________   О.А.Чернышова</t>
  </si>
  <si>
    <t xml:space="preserve">                                       (подпись)                (расшифровка подписи)</t>
  </si>
  <si>
    <t xml:space="preserve">                Форма 0503117  с.3</t>
  </si>
  <si>
    <t>951 0104 8910019 851 290</t>
  </si>
  <si>
    <t>951 0409 0710351 244 225</t>
  </si>
  <si>
    <t>951 0409 0710351 000 000</t>
  </si>
  <si>
    <t>951 0409 0712240 244 226</t>
  </si>
  <si>
    <t>951 0502 0812262 244 225</t>
  </si>
  <si>
    <t>951 0503 0122301 244 226</t>
  </si>
  <si>
    <t>951 0503 0122301 244 310</t>
  </si>
  <si>
    <t>951 0503 0122301 244 340</t>
  </si>
  <si>
    <t>А.Г.Башкирцева</t>
  </si>
  <si>
    <t>951 0801 5220900 611 241</t>
  </si>
  <si>
    <t>Доходы от реализации иного имущества, находящегося в собственности поселений</t>
  </si>
  <si>
    <t>951 1 14 02000 00 000 000</t>
  </si>
  <si>
    <t>Доходы от реализации иного имущества, находящегося в собственности поселений(за исключением имущества бюджетных и автономных учреждений, а также имущества государственных муниципальных унитарных предприятий(в том числе казенных) в части реализации основных средств по указанному имуществу.</t>
  </si>
  <si>
    <t>951 1 14 02053 00 000 410</t>
  </si>
  <si>
    <t>951 1 14 02053 10 0000 410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</si>
  <si>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и бюджетных учреждений)</t>
  </si>
  <si>
    <t>951 1 14 060 25 00 0000 430</t>
  </si>
  <si>
    <t>951 1 14 060 25 10 0000 430</t>
  </si>
  <si>
    <t xml:space="preserve">802 1 16  00000  00 0000 000 </t>
  </si>
  <si>
    <t>Прочая закупка товаров,работ и услуг для государственных (муниципальных) нужд</t>
  </si>
  <si>
    <t>Оплата работ,услуг</t>
  </si>
  <si>
    <t>951 0102 8810011 120 000</t>
  </si>
  <si>
    <t>951 0102 8810011 000 000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</si>
  <si>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</si>
  <si>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</si>
  <si>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</si>
  <si>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</si>
  <si>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</si>
  <si>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</si>
  <si>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</si>
  <si>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951 0104 8910019 000 000</t>
  </si>
  <si>
    <t>951 0104 8910019 120 000</t>
  </si>
  <si>
    <t>951 0104 8910019 121 000</t>
  </si>
  <si>
    <t>951 0104 8910019 121 210</t>
  </si>
  <si>
    <t>951 0104 8910019 121 211</t>
  </si>
  <si>
    <t>951 0104 8910019 121 213</t>
  </si>
  <si>
    <t>951 0104 8910019 122 000</t>
  </si>
  <si>
    <t xml:space="preserve">951 0104 8910019 122 210 </t>
  </si>
  <si>
    <t>951 0104 8910019 122 212</t>
  </si>
  <si>
    <t>951 0104 8910019 244 000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</si>
  <si>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</si>
  <si>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</si>
  <si>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</si>
  <si>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</si>
  <si>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</si>
  <si>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951 0104 8910019 244 310</t>
  </si>
  <si>
    <t>951 0104 8910019 244 222</t>
  </si>
  <si>
    <t>951 0503 0132304 244 225</t>
  </si>
  <si>
    <t>951 0503 0132304 244 220</t>
  </si>
  <si>
    <t>951 0503 0132304 244 000</t>
  </si>
  <si>
    <t>951 0104 8910019 852 290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</si>
  <si>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</si>
  <si>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951 0104 9997239 000 000</t>
  </si>
  <si>
    <t>951 0104 9997239 244 000</t>
  </si>
  <si>
    <t>951 0102 8810011 122 213</t>
  </si>
  <si>
    <t>951 0104 8910019 122 213</t>
  </si>
  <si>
    <t>951 0113 0212154 000 000</t>
  </si>
  <si>
    <t>951 0113 0212154 850 000</t>
  </si>
  <si>
    <t>951 0113 0212154 851 290</t>
  </si>
  <si>
    <t>951 0113 0212154 831 290</t>
  </si>
  <si>
    <t>951 0113 0212154 244 000</t>
  </si>
  <si>
    <t>951 0113 0212154 244 220</t>
  </si>
  <si>
    <t>951 0113 0212154 244 226</t>
  </si>
  <si>
    <t>951 0113 0212154 244 290</t>
  </si>
  <si>
    <t>951 0113 9992102 000 000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</si>
  <si>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</si>
  <si>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</si>
  <si>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951 0113 0232161 000 000</t>
  </si>
  <si>
    <t>951 0113 0232161 244 000</t>
  </si>
  <si>
    <t>951 0113 0232161 244 220</t>
  </si>
  <si>
    <t>951 0113 0232161 244 226</t>
  </si>
  <si>
    <t>951 0203 9990000 000 000</t>
  </si>
  <si>
    <t>951 0203 9995118 000 000</t>
  </si>
  <si>
    <t>951 0203 9995118 121 000</t>
  </si>
  <si>
    <t>951 0203 9995118 121 210</t>
  </si>
  <si>
    <t>951 0203 9995118 121 211</t>
  </si>
  <si>
    <t>951 0203 9995118 121 213</t>
  </si>
  <si>
    <t>951 0309 0322168 000 000</t>
  </si>
  <si>
    <t>951 0309 0322168 244 000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</si>
  <si>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</si>
  <si>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951 0409 0712240 240 000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</si>
  <si>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</si>
  <si>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</si>
  <si>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951 0409 0717351 240 000</t>
  </si>
  <si>
    <t>951 0409 0717351 244 000</t>
  </si>
  <si>
    <t>951 0409 0717351 244 220</t>
  </si>
  <si>
    <t>951 0409 0717351 244 225</t>
  </si>
  <si>
    <t>951 0409 0712240 244 225</t>
  </si>
  <si>
    <t>951 0409 0712240 244 220</t>
  </si>
  <si>
    <t>951 0409 0712240 244 000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</si>
  <si>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 муниципальной программы Лозновского сельского поселения «Энергоэффективность и развитие энергетики» (Иные закупки товаров, работ и услуг для обеспечения государственных (муниципальных) нужд)</t>
  </si>
  <si>
    <t>951 0502 0812262 240 000</t>
  </si>
  <si>
    <t>Прочие работы и услуги</t>
  </si>
  <si>
    <t>951 0502 0812262 244 000</t>
  </si>
  <si>
    <t>951 0502 0812262 244 226</t>
  </si>
  <si>
    <t>951 0502 0812262 244 220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</si>
  <si>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</si>
  <si>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951 0502 0122301 240 000</t>
  </si>
  <si>
    <t>951 0502 0122301 244 220</t>
  </si>
  <si>
    <t>951 0502 0122301 244 226</t>
  </si>
  <si>
    <t xml:space="preserve"> 951 0502 0122301 244 223</t>
  </si>
  <si>
    <t>951 0502 0122301 244 225</t>
  </si>
  <si>
    <t>951 0502 0122301 244 300</t>
  </si>
  <si>
    <t>951 0502 0122301 244 310</t>
  </si>
  <si>
    <t>951 0502 0122301 244 340</t>
  </si>
  <si>
    <t>951 0502 0120366 810 242</t>
  </si>
  <si>
    <t>951 0502 0120366 810 000</t>
  </si>
  <si>
    <t>951 0502 0120366 000 000</t>
  </si>
  <si>
    <t>Мероприятия по повышению качества водоснабжения населения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</si>
  <si>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951 0502 0122302 240 000</t>
  </si>
  <si>
    <t>951 0502 0122302 244 000</t>
  </si>
  <si>
    <t>951 0502 0122302 244 220</t>
  </si>
  <si>
    <t>951 0502 0122302 244 226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</si>
  <si>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</si>
  <si>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951 0503 0132303 240 000</t>
  </si>
  <si>
    <t>951 0503 0132303 244 000</t>
  </si>
  <si>
    <t>951 0503 0132303 244 220</t>
  </si>
  <si>
    <t>951 0503 0132303 244 225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</si>
  <si>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</si>
  <si>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951 0503 0132304 240 000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</si>
  <si>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</si>
  <si>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951 0605 0529999 240 000</t>
  </si>
  <si>
    <t>951 0605 0529999 244 000</t>
  </si>
  <si>
    <t>951 0605 0529999 244 220</t>
  </si>
  <si>
    <t>951 0605 0529999 244 226</t>
  </si>
  <si>
    <t>951 0309 0322168 244 300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</si>
  <si>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</si>
  <si>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951 0801 0410059 610 000</t>
  </si>
  <si>
    <t>951 0801 0410059 611 000</t>
  </si>
  <si>
    <t>951 0801 0410059 611 240</t>
  </si>
  <si>
    <t>951 0801 0410059 611 241</t>
  </si>
  <si>
    <t>951 1001 9991005 000 000</t>
  </si>
  <si>
    <t>951 1001 9991000 000 000</t>
  </si>
  <si>
    <t>951 1001 9991005 312 000</t>
  </si>
  <si>
    <t>951 1001 9991005 312 263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</si>
  <si>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</si>
  <si>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951 1101 0612195 000 000</t>
  </si>
  <si>
    <t>951 1101 0612195 244 000</t>
  </si>
  <si>
    <t>951 1101 0612195 244 290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</si>
  <si>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</si>
  <si>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</si>
  <si>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</si>
  <si>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</si>
  <si>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</si>
  <si>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</si>
  <si>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</si>
  <si>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</si>
  <si>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</si>
  <si>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</si>
  <si>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</si>
  <si>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</si>
  <si>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951 0104 8910019 244 340</t>
  </si>
  <si>
    <t>951 1301 9990000 000 000</t>
  </si>
  <si>
    <t>951 1301 9999009 000 000</t>
  </si>
  <si>
    <t>951 1301 9999009 730 000</t>
  </si>
  <si>
    <t>Субсидия на возмещение предприятиям ЖКХ части платы  граждан за коммунальные услуги в рамках подпрограммы "Создание условий для обеспечения качественными коммунальными услугами населения Ростовской области "Обеспечение качественными жилищно коммунальными услугами населения Ростовской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</si>
  <si>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</si>
  <si>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Безвозмездные перечисления организациям, за исключением государственных и муниципальных организаций</t>
  </si>
  <si>
    <t>951 0502 0127366 000 000</t>
  </si>
  <si>
    <t>951 0502 0127366 810 000</t>
  </si>
  <si>
    <t>Подпрограмма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</t>
  </si>
  <si>
    <t>951 0503 01200000 000 000</t>
  </si>
  <si>
    <t xml:space="preserve">951 0503 0122301 000 000 </t>
  </si>
  <si>
    <t>951 0503 0122301 244 220</t>
  </si>
  <si>
    <t>951 0503 0122301 244 223</t>
  </si>
  <si>
    <t>802  1  16  51040  02  0000  140</t>
  </si>
  <si>
    <t>802  1  16 51040  00  0000  140</t>
  </si>
  <si>
    <t>951 0502 0127366 810 242</t>
  </si>
  <si>
    <t>951 1301 9999009 730 231</t>
  </si>
  <si>
    <t>Прочие доходы от компенсации затрат  бюджетов поселений</t>
  </si>
  <si>
    <t>951 1 13 00000 00 0000 000</t>
  </si>
  <si>
    <t>ДОХОДЫ ОТ ОКАЗАНИЯ ПЛАТНЫХ УСЛУГ (РАБОТ) И КОМПЕНСАЦИИ ЗАТРАТ ГОСУДАРСТВА</t>
  </si>
  <si>
    <t>951 1 13 02995 00 0000 130</t>
  </si>
  <si>
    <t>951 1 13 02995 10 0000 130</t>
  </si>
  <si>
    <t>Инные межбюджетные трансферты на погашение кредиторской задолженности в рамках непрограммных расходов</t>
  </si>
  <si>
    <t>951 0502 9997107 000 000</t>
  </si>
  <si>
    <t>951 0502 9997107 244 000</t>
  </si>
  <si>
    <t>951 0502 9997107 244 310</t>
  </si>
  <si>
    <t>951 0104 8910019 850 000</t>
  </si>
  <si>
    <t>951 0104 9997239 244 340</t>
  </si>
  <si>
    <t>951 0104 9997239 244 300</t>
  </si>
  <si>
    <t>951 0113 9992102 244 000</t>
  </si>
  <si>
    <t>951 0104 8910019 244 221</t>
  </si>
  <si>
    <t>951 0502 9997107 810 242</t>
  </si>
  <si>
    <t>951 0113 9992102 244 220</t>
  </si>
  <si>
    <t>951 0113 9992102 244 226</t>
  </si>
  <si>
    <t>951 03090 322168 244 310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</si>
  <si>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</si>
  <si>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</si>
  <si>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</si>
  <si>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</si>
  <si>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</si>
  <si>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</si>
  <si>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</si>
  <si>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</si>
  <si>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</si>
  <si>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</si>
  <si>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</si>
  <si>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</si>
  <si>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</si>
  <si>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</si>
  <si>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</si>
  <si>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</si>
  <si>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</si>
  <si>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</si>
  <si>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</si>
  <si>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</si>
  <si>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</si>
  <si>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</si>
  <si>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</si>
  <si>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</si>
  <si>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</si>
  <si>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</si>
  <si>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</si>
  <si>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</si>
  <si>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</si>
  <si>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</si>
  <si>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</si>
  <si>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</si>
  <si>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</si>
  <si>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</si>
  <si>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</si>
  <si>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</si>
  <si>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</si>
  <si>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</si>
  <si>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</si>
  <si>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</si>
  <si>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</si>
  <si>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</si>
  <si>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</si>
  <si>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</si>
  <si>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</si>
  <si>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</si>
  <si>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</si>
  <si>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</si>
  <si>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</si>
  <si>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</si>
  <si>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</si>
  <si>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</si>
  <si>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</si>
  <si>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</si>
  <si>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</si>
  <si>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</si>
  <si>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</si>
  <si>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</si>
  <si>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</si>
  <si>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</si>
  <si>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</si>
  <si>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</si>
  <si>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</si>
  <si>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</si>
  <si>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</si>
  <si>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</si>
  <si>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</si>
  <si>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</si>
  <si>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</si>
  <si>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</si>
  <si>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</si>
  <si>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</si>
  <si>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</si>
  <si>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</si>
  <si>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</si>
  <si>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</si>
  <si>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</si>
  <si>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</si>
  <si>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</si>
  <si>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</si>
  <si>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</si>
  <si>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</si>
  <si>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</si>
  <si>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</si>
  <si>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</si>
  <si>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</si>
  <si>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</si>
  <si>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</si>
  <si>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</si>
  <si>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</si>
  <si>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</si>
  <si>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</si>
  <si>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</si>
  <si>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</si>
  <si>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</si>
  <si>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</si>
  <si>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</si>
  <si>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</si>
  <si>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</si>
  <si>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</si>
  <si>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</si>
  <si>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</si>
  <si>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</si>
  <si>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</si>
  <si>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</si>
  <si>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</si>
  <si>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</si>
  <si>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</si>
  <si>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</si>
  <si>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</si>
  <si>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</si>
  <si>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</si>
  <si>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</si>
  <si>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</si>
  <si>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</si>
  <si>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</si>
  <si>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</si>
  <si>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</si>
  <si>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</si>
  <si>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</si>
  <si>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</si>
  <si>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</si>
  <si>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</si>
  <si>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</si>
  <si>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</si>
  <si>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</si>
  <si>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</si>
  <si>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</si>
  <si>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</si>
  <si>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</si>
  <si>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</si>
  <si>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</si>
  <si>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</si>
  <si>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</si>
  <si>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</si>
  <si>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</si>
  <si>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</si>
  <si>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</si>
  <si>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</si>
  <si>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</si>
  <si>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</si>
  <si>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</si>
  <si>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</si>
  <si>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</si>
  <si>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</si>
  <si>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</si>
  <si>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</si>
  <si>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</si>
  <si>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</si>
  <si>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</si>
  <si>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</si>
  <si>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</si>
  <si>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</si>
  <si>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</si>
  <si>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</si>
  <si>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</si>
  <si>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</si>
  <si>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</si>
  <si>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</si>
  <si>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</si>
  <si>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</si>
  <si>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</si>
  <si>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</si>
  <si>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951 0409 7950320 000 000</t>
  </si>
  <si>
    <t>951 0500 0000000 000 000</t>
  </si>
  <si>
    <t>951 0503 0000000 000 000</t>
  </si>
  <si>
    <t>951 0503 7950310 000 000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</si>
  <si>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</si>
  <si>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</si>
  <si>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</si>
  <si>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</si>
  <si>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</si>
  <si>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</si>
  <si>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</si>
  <si>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</si>
  <si>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</si>
  <si>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</si>
  <si>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</si>
  <si>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</si>
  <si>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</si>
  <si>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</si>
  <si>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</si>
  <si>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</si>
  <si>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</si>
  <si>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</si>
  <si>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</si>
  <si>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</si>
  <si>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</si>
  <si>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</si>
  <si>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</si>
  <si>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</si>
  <si>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</si>
  <si>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</si>
  <si>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</si>
  <si>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</si>
  <si>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</si>
  <si>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</si>
  <si>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</si>
  <si>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</si>
  <si>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</si>
  <si>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</si>
  <si>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</si>
  <si>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</si>
  <si>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</si>
  <si>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</si>
  <si>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</si>
  <si>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</si>
  <si>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</si>
  <si>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</si>
  <si>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</si>
  <si>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</si>
  <si>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</si>
  <si>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</si>
  <si>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</si>
  <si>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</si>
  <si>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</si>
  <si>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</si>
  <si>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</si>
  <si>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</si>
  <si>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</si>
  <si>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</si>
  <si>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</si>
  <si>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</si>
  <si>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</si>
  <si>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</si>
  <si>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</si>
  <si>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</si>
  <si>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</si>
  <si>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</si>
  <si>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</si>
  <si>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</si>
  <si>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</si>
  <si>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</si>
  <si>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</si>
  <si>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</si>
  <si>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</si>
  <si>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</si>
  <si>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Социольное обеспечение и иные выплаты населению</t>
  </si>
  <si>
    <t>Пенсии, выплачиваемые организациям сектора государственного управления</t>
  </si>
  <si>
    <t>Увеличение стоимости основных запасов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</si>
  <si>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</si>
  <si>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</si>
  <si>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</si>
  <si>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</si>
  <si>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</si>
  <si>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</si>
  <si>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Дотации бюджетам поселений на выравнивание бюджетной обеспеченности</t>
  </si>
  <si>
    <t>Уплата налогов, сборов и иных платежей</t>
  </si>
  <si>
    <t>951 0113 0920300 850 000</t>
  </si>
  <si>
    <t>Расходы на информирование населения, через средства массовой информации, публикация нормативных актов</t>
  </si>
  <si>
    <t>951 0113 7950000 000 000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</si>
  <si>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2011-2015 годы"</t>
  </si>
  <si>
    <t>Долгосрочная целевая программа "Благоустройство территории муниципального образования "Лозновское сельское поселение" на 2011-2015 годы"</t>
  </si>
  <si>
    <t>951 0503 7950330 244 000</t>
  </si>
  <si>
    <t>951 0503 7950330 000 000</t>
  </si>
  <si>
    <t>Подпрограмма "Мероприятия по содержанию мест захоронения</t>
  </si>
  <si>
    <t>951 0600 0000000 000 000</t>
  </si>
  <si>
    <t>Охрана окружающей среды</t>
  </si>
  <si>
    <t>Другие вопросы в области охраны окружающей среды</t>
  </si>
  <si>
    <t>951 0605 7950000 000 000</t>
  </si>
  <si>
    <t>951 0605 0000000 000 000</t>
  </si>
  <si>
    <t>Физическая культура и спорт</t>
  </si>
  <si>
    <t>Долгосрочная целевая программа "Развитие физической культуры и спорта на территории Лозновского сельского поселения на 2011-2015гг"</t>
  </si>
  <si>
    <t>951 1100 0000000 000 000</t>
  </si>
  <si>
    <t>951 1101 795170000 000 000</t>
  </si>
  <si>
    <t>951 0503 7950310 244 222</t>
  </si>
  <si>
    <t>Транспортные услуги</t>
  </si>
  <si>
    <t>951 0412 0000000 000 000</t>
  </si>
  <si>
    <t>Межбюджетные трансферты из бюджетов поселений буджету муниципального района и из бюджета муниципального района бюджетам поселений в соответствии с заключенными соглашениями</t>
  </si>
  <si>
    <t>951 0412 5210000 000 000</t>
  </si>
  <si>
    <t>951 0412 5210600 000 000</t>
  </si>
  <si>
    <t>Другие вопросы в области национальной экономики</t>
  </si>
  <si>
    <t>951 0412 5210600 540 000</t>
  </si>
  <si>
    <t>951 0412 5210600 540 251</t>
  </si>
  <si>
    <t>182  1  05  01050  01  0000  110</t>
  </si>
  <si>
    <t>951 0503 7950310 244 310</t>
  </si>
  <si>
    <t>951 0503 7950310 244 340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</si>
  <si>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</si>
  <si>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</si>
  <si>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</si>
  <si>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Процентные платежи по муници-пальному долгу</t>
  </si>
  <si>
    <t>Обслуживание муниципального долга</t>
  </si>
  <si>
    <t>Обслуживание внутреннего долга</t>
  </si>
  <si>
    <t>182  1  05  01012  01  0000  110</t>
  </si>
  <si>
    <t>951 0502 0000000 000 000</t>
  </si>
  <si>
    <t>Коммунальное хозяйство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</si>
  <si>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</si>
  <si>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</si>
  <si>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</si>
  <si>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951 0503 7950310 244 226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</si>
  <si>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</si>
  <si>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</si>
  <si>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</si>
  <si>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</si>
  <si>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</si>
  <si>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</si>
  <si>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</si>
  <si>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</si>
  <si>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</si>
  <si>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</si>
  <si>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</si>
  <si>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</si>
  <si>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</si>
  <si>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</si>
  <si>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</si>
  <si>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</si>
  <si>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</si>
  <si>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</si>
  <si>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</si>
  <si>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</si>
  <si>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</si>
  <si>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</si>
  <si>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</si>
  <si>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</si>
  <si>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</si>
  <si>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</si>
  <si>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</si>
  <si>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</si>
  <si>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</si>
  <si>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</si>
  <si>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</si>
  <si>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</si>
  <si>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</si>
  <si>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</si>
  <si>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</si>
  <si>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</si>
  <si>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</si>
  <si>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</si>
  <si>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</si>
  <si>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</si>
  <si>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</si>
  <si>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01.11.2014</t>
  </si>
  <si>
    <t>01  декабря 2014  г.</t>
  </si>
  <si>
    <t>Глава</t>
  </si>
  <si>
    <t>М.Н. Чумак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</si>
</sst>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;[Red]#,##0.0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95">
    <xf numFmtId="0" fontId="0" fillId="0" borderId="0" xfId="0" applyAlignment="1">
      <alignment/>
    </xf>
    <xf numFmtId="49" fontId="6" fillId="15" borderId="0" xfId="0" applyNumberFormat="1" applyFont="1" applyFill="1" applyAlignment="1">
      <alignment/>
    </xf>
    <xf numFmtId="0" fontId="6" fillId="15" borderId="10" xfId="0" applyFont="1" applyFill="1" applyBorder="1" applyAlignment="1">
      <alignment horizontal="center"/>
    </xf>
    <xf numFmtId="49" fontId="6" fillId="15" borderId="10" xfId="0" applyNumberFormat="1" applyFont="1" applyFill="1" applyBorder="1" applyAlignment="1">
      <alignment horizontal="center" vertical="center"/>
    </xf>
    <xf numFmtId="49" fontId="6" fillId="15" borderId="11" xfId="0" applyNumberFormat="1" applyFont="1" applyFill="1" applyBorder="1" applyAlignment="1">
      <alignment horizontal="center" vertical="center"/>
    </xf>
    <xf numFmtId="4" fontId="6" fillId="15" borderId="12" xfId="0" applyNumberFormat="1" applyFont="1" applyFill="1" applyBorder="1" applyAlignment="1">
      <alignment horizontal="right"/>
    </xf>
    <xf numFmtId="4" fontId="6" fillId="15" borderId="13" xfId="0" applyNumberFormat="1" applyFont="1" applyFill="1" applyBorder="1" applyAlignment="1">
      <alignment horizontal="right"/>
    </xf>
    <xf numFmtId="49" fontId="6" fillId="15" borderId="0" xfId="0" applyNumberFormat="1" applyFont="1" applyFill="1" applyBorder="1" applyAlignment="1">
      <alignment horizontal="center"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 horizontal="left"/>
    </xf>
    <xf numFmtId="0" fontId="6" fillId="15" borderId="0" xfId="0" applyFont="1" applyFill="1" applyAlignment="1">
      <alignment horizontal="centerContinuous"/>
    </xf>
    <xf numFmtId="49" fontId="6" fillId="15" borderId="12" xfId="0" applyNumberFormat="1" applyFont="1" applyFill="1" applyBorder="1" applyAlignment="1">
      <alignment horizontal="center"/>
    </xf>
    <xf numFmtId="4" fontId="6" fillId="15" borderId="14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left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4" fontId="5" fillId="15" borderId="0" xfId="0" applyNumberFormat="1" applyFont="1" applyFill="1" applyAlignment="1">
      <alignment/>
    </xf>
    <xf numFmtId="0" fontId="6" fillId="15" borderId="18" xfId="0" applyFont="1" applyFill="1" applyBorder="1" applyAlignment="1">
      <alignment horizontal="left" wrapText="1"/>
    </xf>
    <xf numFmtId="0" fontId="8" fillId="15" borderId="0" xfId="0" applyFont="1" applyFill="1" applyAlignment="1">
      <alignment/>
    </xf>
    <xf numFmtId="0" fontId="6" fillId="15" borderId="0" xfId="0" applyFont="1" applyFill="1" applyBorder="1" applyAlignment="1">
      <alignment horizontal="left" wrapText="1"/>
    </xf>
    <xf numFmtId="0" fontId="6" fillId="15" borderId="19" xfId="0" applyFont="1" applyFill="1" applyBorder="1" applyAlignment="1">
      <alignment horizontal="center" wrapText="1"/>
    </xf>
    <xf numFmtId="49" fontId="6" fillId="15" borderId="20" xfId="0" applyNumberFormat="1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49" fontId="6" fillId="15" borderId="21" xfId="0" applyNumberFormat="1" applyFont="1" applyFill="1" applyBorder="1" applyAlignment="1">
      <alignment horizontal="centerContinuous"/>
    </xf>
    <xf numFmtId="49" fontId="6" fillId="15" borderId="22" xfId="0" applyNumberFormat="1" applyFont="1" applyFill="1" applyBorder="1" applyAlignment="1">
      <alignment horizontal="center"/>
    </xf>
    <xf numFmtId="49" fontId="6" fillId="15" borderId="23" xfId="0" applyNumberFormat="1" applyFont="1" applyFill="1" applyBorder="1" applyAlignment="1">
      <alignment horizontal="center"/>
    </xf>
    <xf numFmtId="0" fontId="6" fillId="15" borderId="0" xfId="0" applyFont="1" applyFill="1" applyAlignment="1">
      <alignment horizontal="left" wrapText="1"/>
    </xf>
    <xf numFmtId="0" fontId="6" fillId="15" borderId="0" xfId="0" applyFont="1" applyFill="1" applyAlignment="1">
      <alignment/>
    </xf>
    <xf numFmtId="49" fontId="6" fillId="15" borderId="22" xfId="0" applyNumberFormat="1" applyFont="1" applyFill="1" applyBorder="1" applyAlignment="1">
      <alignment horizontal="centerContinuous"/>
    </xf>
    <xf numFmtId="49" fontId="6" fillId="15" borderId="24" xfId="0" applyNumberFormat="1" applyFont="1" applyFill="1" applyBorder="1" applyAlignment="1">
      <alignment horizontal="centerContinuous"/>
    </xf>
    <xf numFmtId="49" fontId="6" fillId="15" borderId="0" xfId="0" applyNumberFormat="1" applyFont="1" applyFill="1" applyBorder="1" applyAlignment="1">
      <alignment horizontal="centerContinuous"/>
    </xf>
    <xf numFmtId="0" fontId="6" fillId="15" borderId="16" xfId="0" applyFont="1" applyFill="1" applyBorder="1" applyAlignment="1">
      <alignment horizontal="left"/>
    </xf>
    <xf numFmtId="0" fontId="6" fillId="15" borderId="0" xfId="0" applyFont="1" applyFill="1" applyAlignment="1">
      <alignment horizontal="center"/>
    </xf>
    <xf numFmtId="49" fontId="6" fillId="15" borderId="25" xfId="0" applyNumberFormat="1" applyFont="1" applyFill="1" applyBorder="1" applyAlignment="1">
      <alignment horizontal="center" vertical="center"/>
    </xf>
    <xf numFmtId="49" fontId="6" fillId="15" borderId="26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right"/>
    </xf>
    <xf numFmtId="0" fontId="6" fillId="15" borderId="28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49" fontId="6" fillId="15" borderId="29" xfId="0" applyNumberFormat="1" applyFont="1" applyFill="1" applyBorder="1" applyAlignment="1">
      <alignment horizontal="center" vertical="center"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 horizontal="centerContinuous"/>
    </xf>
    <xf numFmtId="0" fontId="7" fillId="15" borderId="0" xfId="0" applyFont="1" applyFill="1" applyBorder="1" applyAlignment="1">
      <alignment/>
    </xf>
    <xf numFmtId="0" fontId="6" fillId="15" borderId="15" xfId="0" applyFont="1" applyFill="1" applyBorder="1" applyAlignment="1">
      <alignment horizontal="left"/>
    </xf>
    <xf numFmtId="0" fontId="6" fillId="15" borderId="15" xfId="0" applyFont="1" applyFill="1" applyBorder="1" applyAlignment="1">
      <alignment/>
    </xf>
    <xf numFmtId="49" fontId="6" fillId="15" borderId="15" xfId="0" applyNumberFormat="1" applyFont="1" applyFill="1" applyBorder="1" applyAlignment="1">
      <alignment/>
    </xf>
    <xf numFmtId="0" fontId="6" fillId="15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15" borderId="28" xfId="0" applyFont="1" applyFill="1" applyBorder="1" applyAlignment="1">
      <alignment horizontal="center" vertical="center"/>
    </xf>
    <xf numFmtId="49" fontId="6" fillId="15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9" fillId="15" borderId="0" xfId="0" applyFont="1" applyFill="1" applyBorder="1" applyAlignment="1">
      <alignment/>
    </xf>
    <xf numFmtId="4" fontId="6" fillId="15" borderId="2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0" fontId="6" fillId="19" borderId="27" xfId="0" applyFont="1" applyFill="1" applyBorder="1" applyAlignment="1">
      <alignment horizontal="left" wrapText="1"/>
    </xf>
    <xf numFmtId="49" fontId="6" fillId="19" borderId="27" xfId="0" applyNumberFormat="1" applyFont="1" applyFill="1" applyBorder="1" applyAlignment="1">
      <alignment horizontal="center"/>
    </xf>
    <xf numFmtId="4" fontId="6" fillId="19" borderId="27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6" fillId="19" borderId="27" xfId="0" applyNumberFormat="1" applyFont="1" applyFill="1" applyBorder="1" applyAlignment="1">
      <alignment horizontal="left" wrapText="1"/>
    </xf>
    <xf numFmtId="4" fontId="4" fillId="19" borderId="27" xfId="0" applyNumberFormat="1" applyFont="1" applyFill="1" applyBorder="1" applyAlignment="1">
      <alignment horizontal="right"/>
    </xf>
    <xf numFmtId="0" fontId="5" fillId="19" borderId="27" xfId="0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 horizontal="left"/>
    </xf>
    <xf numFmtId="0" fontId="10" fillId="0" borderId="27" xfId="0" applyFont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49" fontId="6" fillId="20" borderId="27" xfId="0" applyNumberFormat="1" applyFont="1" applyFill="1" applyBorder="1" applyAlignment="1">
      <alignment horizontal="center"/>
    </xf>
    <xf numFmtId="4" fontId="6" fillId="20" borderId="27" xfId="0" applyNumberFormat="1" applyFont="1" applyFill="1" applyBorder="1" applyAlignment="1">
      <alignment horizontal="right"/>
    </xf>
    <xf numFmtId="0" fontId="10" fillId="0" borderId="27" xfId="0" applyFont="1" applyBorder="1" applyAlignment="1">
      <alignment horizontal="left" vertical="distributed" wrapText="1"/>
    </xf>
    <xf numFmtId="0" fontId="10" fillId="0" borderId="27" xfId="0" applyFont="1" applyBorder="1" applyAlignment="1">
      <alignment horizontal="left" vertical="distributed"/>
    </xf>
    <xf numFmtId="0" fontId="10" fillId="0" borderId="27" xfId="0" applyFont="1" applyBorder="1" applyAlignment="1">
      <alignment vertical="top" wrapText="1"/>
    </xf>
    <xf numFmtId="0" fontId="11" fillId="0" borderId="27" xfId="0" applyNumberFormat="1" applyFont="1" applyBorder="1" applyAlignment="1">
      <alignment horizontal="left" vertical="distributed"/>
    </xf>
    <xf numFmtId="0" fontId="11" fillId="15" borderId="0" xfId="0" applyFont="1" applyFill="1" applyAlignment="1">
      <alignment horizontal="left" wrapText="1"/>
    </xf>
    <xf numFmtId="0" fontId="11" fillId="15" borderId="15" xfId="0" applyFont="1" applyFill="1" applyBorder="1" applyAlignment="1">
      <alignment horizontal="left" wrapText="1"/>
    </xf>
    <xf numFmtId="0" fontId="11" fillId="15" borderId="16" xfId="0" applyFont="1" applyFill="1" applyBorder="1" applyAlignment="1">
      <alignment horizontal="left" wrapText="1"/>
    </xf>
    <xf numFmtId="0" fontId="11" fillId="15" borderId="31" xfId="0" applyFont="1" applyFill="1" applyBorder="1" applyAlignment="1">
      <alignment horizontal="left" wrapText="1"/>
    </xf>
    <xf numFmtId="0" fontId="10" fillId="0" borderId="27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15" borderId="0" xfId="0" applyFont="1" applyFill="1" applyBorder="1" applyAlignment="1">
      <alignment horizontal="left" wrapText="1"/>
    </xf>
    <xf numFmtId="0" fontId="11" fillId="15" borderId="32" xfId="0" applyFont="1" applyFill="1" applyBorder="1" applyAlignment="1">
      <alignment horizontal="left" wrapText="1"/>
    </xf>
    <xf numFmtId="0" fontId="10" fillId="0" borderId="27" xfId="0" applyFont="1" applyBorder="1" applyAlignment="1">
      <alignment/>
    </xf>
    <xf numFmtId="4" fontId="6" fillId="15" borderId="0" xfId="0" applyNumberFormat="1" applyFont="1" applyFill="1" applyAlignment="1">
      <alignment/>
    </xf>
    <xf numFmtId="4" fontId="5" fillId="15" borderId="15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 vertical="center"/>
    </xf>
    <xf numFmtId="4" fontId="6" fillId="15" borderId="28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/>
    </xf>
    <xf numFmtId="4" fontId="6" fillId="15" borderId="28" xfId="0" applyNumberFormat="1" applyFont="1" applyFill="1" applyBorder="1" applyAlignment="1">
      <alignment horizontal="center" vertical="center"/>
    </xf>
    <xf numFmtId="4" fontId="6" fillId="15" borderId="0" xfId="0" applyNumberFormat="1" applyFont="1" applyFill="1" applyBorder="1" applyAlignment="1">
      <alignment horizontal="center"/>
    </xf>
    <xf numFmtId="0" fontId="10" fillId="19" borderId="27" xfId="0" applyFont="1" applyFill="1" applyBorder="1" applyAlignment="1">
      <alignment horizontal="left" wrapText="1"/>
    </xf>
    <xf numFmtId="0" fontId="4" fillId="19" borderId="27" xfId="0" applyNumberFormat="1" applyFont="1" applyFill="1" applyBorder="1" applyAlignment="1">
      <alignment wrapText="1"/>
    </xf>
    <xf numFmtId="1" fontId="4" fillId="19" borderId="27" xfId="0" applyNumberFormat="1" applyFont="1" applyFill="1" applyBorder="1" applyAlignment="1">
      <alignment horizontal="center"/>
    </xf>
    <xf numFmtId="49" fontId="4" fillId="19" borderId="27" xfId="0" applyNumberFormat="1" applyFont="1" applyFill="1" applyBorder="1" applyAlignment="1">
      <alignment horizontal="center"/>
    </xf>
    <xf numFmtId="0" fontId="4" fillId="17" borderId="33" xfId="0" applyNumberFormat="1" applyFont="1" applyFill="1" applyBorder="1" applyAlignment="1">
      <alignment wrapText="1"/>
    </xf>
    <xf numFmtId="1" fontId="4" fillId="17" borderId="33" xfId="0" applyNumberFormat="1" applyFont="1" applyFill="1" applyBorder="1" applyAlignment="1">
      <alignment horizontal="center"/>
    </xf>
    <xf numFmtId="49" fontId="4" fillId="17" borderId="33" xfId="0" applyNumberFormat="1" applyFont="1" applyFill="1" applyBorder="1" applyAlignment="1">
      <alignment horizontal="center"/>
    </xf>
    <xf numFmtId="4" fontId="4" fillId="17" borderId="33" xfId="0" applyNumberFormat="1" applyFont="1" applyFill="1" applyBorder="1" applyAlignment="1">
      <alignment horizontal="right"/>
    </xf>
    <xf numFmtId="4" fontId="6" fillId="17" borderId="27" xfId="0" applyNumberFormat="1" applyFont="1" applyFill="1" applyBorder="1" applyAlignment="1">
      <alignment horizontal="right"/>
    </xf>
    <xf numFmtId="0" fontId="4" fillId="7" borderId="27" xfId="0" applyNumberFormat="1" applyFont="1" applyFill="1" applyBorder="1" applyAlignment="1">
      <alignment wrapText="1"/>
    </xf>
    <xf numFmtId="1" fontId="4" fillId="7" borderId="27" xfId="0" applyNumberFormat="1" applyFont="1" applyFill="1" applyBorder="1" applyAlignment="1">
      <alignment horizontal="center"/>
    </xf>
    <xf numFmtId="49" fontId="4" fillId="7" borderId="27" xfId="0" applyNumberFormat="1" applyFont="1" applyFill="1" applyBorder="1" applyAlignment="1">
      <alignment horizontal="center"/>
    </xf>
    <xf numFmtId="4" fontId="4" fillId="7" borderId="27" xfId="0" applyNumberFormat="1" applyFont="1" applyFill="1" applyBorder="1" applyAlignment="1">
      <alignment horizontal="right"/>
    </xf>
    <xf numFmtId="4" fontId="6" fillId="7" borderId="27" xfId="0" applyNumberFormat="1" applyFont="1" applyFill="1" applyBorder="1" applyAlignment="1">
      <alignment horizontal="right"/>
    </xf>
    <xf numFmtId="0" fontId="10" fillId="0" borderId="27" xfId="0" applyNumberFormat="1" applyFont="1" applyBorder="1" applyAlignment="1">
      <alignment horizontal="left" vertical="distributed"/>
    </xf>
    <xf numFmtId="4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10" fillId="20" borderId="19" xfId="0" applyNumberFormat="1" applyFont="1" applyFill="1" applyBorder="1" applyAlignment="1">
      <alignment horizontal="left" wrapText="1"/>
    </xf>
    <xf numFmtId="1" fontId="4" fillId="20" borderId="30" xfId="0" applyNumberFormat="1" applyFont="1" applyFill="1" applyBorder="1" applyAlignment="1">
      <alignment horizontal="center"/>
    </xf>
    <xf numFmtId="49" fontId="4" fillId="20" borderId="30" xfId="0" applyNumberFormat="1" applyFont="1" applyFill="1" applyBorder="1" applyAlignment="1">
      <alignment horizontal="center"/>
    </xf>
    <xf numFmtId="4" fontId="4" fillId="20" borderId="30" xfId="0" applyNumberFormat="1" applyFont="1" applyFill="1" applyBorder="1" applyAlignment="1">
      <alignment horizontal="right"/>
    </xf>
    <xf numFmtId="0" fontId="10" fillId="19" borderId="27" xfId="0" applyFont="1" applyFill="1" applyBorder="1" applyAlignment="1">
      <alignment horizontal="left" vertical="distributed"/>
    </xf>
    <xf numFmtId="0" fontId="12" fillId="2" borderId="27" xfId="0" applyFont="1" applyFill="1" applyBorder="1" applyAlignment="1">
      <alignment horizontal="left" vertical="distributed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0" fontId="10" fillId="8" borderId="12" xfId="0" applyNumberFormat="1" applyFont="1" applyFill="1" applyBorder="1" applyAlignment="1">
      <alignment horizontal="left" wrapText="1"/>
    </xf>
    <xf numFmtId="1" fontId="4" fillId="8" borderId="12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" fontId="4" fillId="8" borderId="12" xfId="0" applyNumberFormat="1" applyFont="1" applyFill="1" applyBorder="1" applyAlignment="1">
      <alignment horizontal="right"/>
    </xf>
    <xf numFmtId="0" fontId="12" fillId="8" borderId="27" xfId="0" applyFont="1" applyFill="1" applyBorder="1" applyAlignment="1">
      <alignment horizontal="left" vertical="distributed"/>
    </xf>
    <xf numFmtId="0" fontId="6" fillId="8" borderId="27" xfId="0" applyFont="1" applyFill="1" applyBorder="1" applyAlignment="1">
      <alignment horizontal="left" wrapText="1"/>
    </xf>
    <xf numFmtId="49" fontId="6" fillId="8" borderId="27" xfId="0" applyNumberFormat="1" applyFont="1" applyFill="1" applyBorder="1" applyAlignment="1">
      <alignment horizontal="center"/>
    </xf>
    <xf numFmtId="4" fontId="6" fillId="8" borderId="27" xfId="0" applyNumberFormat="1" applyFont="1" applyFill="1" applyBorder="1" applyAlignment="1">
      <alignment horizontal="right"/>
    </xf>
    <xf numFmtId="0" fontId="5" fillId="8" borderId="27" xfId="0" applyFont="1" applyFill="1" applyBorder="1" applyAlignment="1">
      <alignment horizontal="left"/>
    </xf>
    <xf numFmtId="4" fontId="4" fillId="8" borderId="27" xfId="0" applyNumberFormat="1" applyFont="1" applyFill="1" applyBorder="1" applyAlignment="1">
      <alignment horizontal="right"/>
    </xf>
    <xf numFmtId="0" fontId="13" fillId="8" borderId="27" xfId="0" applyFont="1" applyFill="1" applyBorder="1" applyAlignment="1">
      <alignment horizontal="left" vertical="distributed"/>
    </xf>
    <xf numFmtId="0" fontId="14" fillId="8" borderId="27" xfId="0" applyFont="1" applyFill="1" applyBorder="1" applyAlignment="1">
      <alignment horizontal="left" vertical="distributed"/>
    </xf>
    <xf numFmtId="182" fontId="6" fillId="15" borderId="0" xfId="0" applyNumberFormat="1" applyFont="1" applyFill="1" applyAlignment="1">
      <alignment/>
    </xf>
    <xf numFmtId="182" fontId="5" fillId="15" borderId="15" xfId="0" applyNumberFormat="1" applyFont="1" applyFill="1" applyBorder="1" applyAlignment="1">
      <alignment/>
    </xf>
    <xf numFmtId="182" fontId="6" fillId="15" borderId="28" xfId="0" applyNumberFormat="1" applyFont="1" applyFill="1" applyBorder="1" applyAlignment="1">
      <alignment horizontal="center"/>
    </xf>
    <xf numFmtId="182" fontId="6" fillId="15" borderId="10" xfId="0" applyNumberFormat="1" applyFont="1" applyFill="1" applyBorder="1" applyAlignment="1">
      <alignment horizontal="center" vertical="center"/>
    </xf>
    <xf numFmtId="182" fontId="6" fillId="15" borderId="12" xfId="0" applyNumberFormat="1" applyFont="1" applyFill="1" applyBorder="1" applyAlignment="1">
      <alignment horizontal="center" vertical="center"/>
    </xf>
    <xf numFmtId="182" fontId="6" fillId="15" borderId="28" xfId="0" applyNumberFormat="1" applyFont="1" applyFill="1" applyBorder="1" applyAlignment="1">
      <alignment horizontal="center" vertical="center"/>
    </xf>
    <xf numFmtId="182" fontId="4" fillId="20" borderId="34" xfId="0" applyNumberFormat="1" applyFont="1" applyFill="1" applyBorder="1" applyAlignment="1">
      <alignment horizontal="right"/>
    </xf>
    <xf numFmtId="182" fontId="4" fillId="8" borderId="34" xfId="0" applyNumberFormat="1" applyFont="1" applyFill="1" applyBorder="1" applyAlignment="1">
      <alignment horizontal="right"/>
    </xf>
    <xf numFmtId="182" fontId="4" fillId="2" borderId="34" xfId="0" applyNumberFormat="1" applyFont="1" applyFill="1" applyBorder="1" applyAlignment="1">
      <alignment horizontal="right"/>
    </xf>
    <xf numFmtId="182" fontId="4" fillId="0" borderId="27" xfId="0" applyNumberFormat="1" applyFont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182" fontId="6" fillId="0" borderId="27" xfId="0" applyNumberFormat="1" applyFont="1" applyFill="1" applyBorder="1" applyAlignment="1">
      <alignment horizontal="right"/>
    </xf>
    <xf numFmtId="182" fontId="6" fillId="19" borderId="27" xfId="0" applyNumberFormat="1" applyFont="1" applyFill="1" applyBorder="1" applyAlignment="1">
      <alignment horizontal="right"/>
    </xf>
    <xf numFmtId="182" fontId="6" fillId="15" borderId="27" xfId="0" applyNumberFormat="1" applyFont="1" applyFill="1" applyBorder="1" applyAlignment="1">
      <alignment horizontal="right"/>
    </xf>
    <xf numFmtId="182" fontId="4" fillId="0" borderId="27" xfId="0" applyNumberFormat="1" applyFont="1" applyFill="1" applyBorder="1" applyAlignment="1">
      <alignment horizontal="right"/>
    </xf>
    <xf numFmtId="182" fontId="6" fillId="8" borderId="27" xfId="0" applyNumberFormat="1" applyFont="1" applyFill="1" applyBorder="1" applyAlignment="1">
      <alignment horizontal="right"/>
    </xf>
    <xf numFmtId="182" fontId="6" fillId="20" borderId="27" xfId="0" applyNumberFormat="1" applyFont="1" applyFill="1" applyBorder="1" applyAlignment="1">
      <alignment horizontal="right"/>
    </xf>
    <xf numFmtId="182" fontId="6" fillId="15" borderId="0" xfId="0" applyNumberFormat="1" applyFont="1" applyFill="1" applyBorder="1" applyAlignment="1">
      <alignment horizontal="center"/>
    </xf>
    <xf numFmtId="182" fontId="6" fillId="15" borderId="34" xfId="0" applyNumberFormat="1" applyFont="1" applyFill="1" applyBorder="1" applyAlignment="1">
      <alignment horizontal="center"/>
    </xf>
    <xf numFmtId="182" fontId="5" fillId="15" borderId="0" xfId="0" applyNumberFormat="1" applyFont="1" applyFill="1" applyAlignment="1">
      <alignment/>
    </xf>
    <xf numFmtId="0" fontId="10" fillId="0" borderId="0" xfId="0" applyFont="1" applyAlignment="1">
      <alignment wrapText="1"/>
    </xf>
    <xf numFmtId="0" fontId="6" fillId="15" borderId="0" xfId="0" applyFont="1" applyFill="1" applyBorder="1" applyAlignment="1">
      <alignment wrapText="1"/>
    </xf>
    <xf numFmtId="49" fontId="6" fillId="15" borderId="0" xfId="0" applyNumberFormat="1" applyFont="1" applyFill="1" applyBorder="1" applyAlignment="1">
      <alignment wrapText="1"/>
    </xf>
    <xf numFmtId="49" fontId="6" fillId="15" borderId="0" xfId="0" applyNumberFormat="1" applyFont="1" applyFill="1" applyBorder="1" applyAlignment="1">
      <alignment/>
    </xf>
    <xf numFmtId="0" fontId="6" fillId="15" borderId="0" xfId="0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/>
    </xf>
    <xf numFmtId="0" fontId="6" fillId="15" borderId="0" xfId="0" applyFont="1" applyFill="1" applyBorder="1" applyAlignment="1">
      <alignment horizontal="center"/>
    </xf>
    <xf numFmtId="49" fontId="6" fillId="15" borderId="0" xfId="0" applyNumberFormat="1" applyFont="1" applyFill="1" applyBorder="1" applyAlignment="1">
      <alignment horizontal="center" vertical="center"/>
    </xf>
    <xf numFmtId="49" fontId="6" fillId="15" borderId="15" xfId="0" applyNumberFormat="1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center"/>
    </xf>
    <xf numFmtId="49" fontId="6" fillId="15" borderId="27" xfId="0" applyNumberFormat="1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0" borderId="27" xfId="0" applyNumberFormat="1" applyFont="1" applyFill="1" applyBorder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10" fillId="15" borderId="27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182" fontId="4" fillId="0" borderId="28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 vertical="distributed"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 horizontal="right"/>
    </xf>
    <xf numFmtId="0" fontId="10" fillId="0" borderId="27" xfId="0" applyFont="1" applyBorder="1" applyAlignment="1">
      <alignment wrapText="1"/>
    </xf>
    <xf numFmtId="0" fontId="5" fillId="0" borderId="27" xfId="0" applyFont="1" applyFill="1" applyBorder="1" applyAlignment="1">
      <alignment/>
    </xf>
    <xf numFmtId="0" fontId="4" fillId="2" borderId="27" xfId="0" applyNumberFormat="1" applyFont="1" applyFill="1" applyBorder="1" applyAlignment="1">
      <alignment wrapText="1"/>
    </xf>
    <xf numFmtId="4" fontId="6" fillId="2" borderId="27" xfId="0" applyNumberFormat="1" applyFont="1" applyFill="1" applyBorder="1" applyAlignment="1">
      <alignment horizontal="right"/>
    </xf>
    <xf numFmtId="0" fontId="5" fillId="19" borderId="0" xfId="0" applyFont="1" applyFill="1" applyAlignment="1">
      <alignment/>
    </xf>
    <xf numFmtId="0" fontId="18" fillId="0" borderId="0" xfId="0" applyFont="1" applyAlignment="1">
      <alignment wrapText="1"/>
    </xf>
    <xf numFmtId="0" fontId="7" fillId="15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61"/>
      <c r="B1" s="162"/>
      <c r="C1" s="7"/>
      <c r="D1" s="163"/>
      <c r="E1" s="163" t="s">
        <v>7</v>
      </c>
      <c r="F1" s="7"/>
    </row>
    <row r="2" spans="1:6" ht="12.75">
      <c r="A2" s="164"/>
      <c r="B2" s="165"/>
      <c r="C2" s="166"/>
      <c r="D2" s="167"/>
      <c r="E2" s="167"/>
      <c r="F2" s="167"/>
    </row>
    <row r="3" spans="1:6" ht="12.75">
      <c r="A3" s="46" t="s">
        <v>486</v>
      </c>
      <c r="B3" s="9"/>
      <c r="C3" s="9"/>
      <c r="D3" s="1"/>
      <c r="E3" s="1"/>
      <c r="F3" s="163"/>
    </row>
    <row r="4" spans="1:6" ht="12.75">
      <c r="A4" s="47"/>
      <c r="B4" s="168"/>
      <c r="C4" s="48"/>
      <c r="D4" s="49"/>
      <c r="E4" s="49"/>
      <c r="F4" s="50"/>
    </row>
    <row r="5" spans="1:6" ht="12.75">
      <c r="A5" s="170"/>
      <c r="B5" s="171" t="s">
        <v>203</v>
      </c>
      <c r="C5" s="171" t="s">
        <v>487</v>
      </c>
      <c r="D5" s="172" t="s">
        <v>223</v>
      </c>
      <c r="E5" s="171"/>
      <c r="F5" s="171" t="s">
        <v>209</v>
      </c>
    </row>
    <row r="6" spans="1:6" ht="12.75">
      <c r="A6" s="171" t="s">
        <v>201</v>
      </c>
      <c r="B6" s="171" t="s">
        <v>204</v>
      </c>
      <c r="C6" s="171" t="s">
        <v>488</v>
      </c>
      <c r="D6" s="172" t="s">
        <v>222</v>
      </c>
      <c r="E6" s="172" t="s">
        <v>214</v>
      </c>
      <c r="F6" s="172" t="s">
        <v>199</v>
      </c>
    </row>
    <row r="7" spans="1:6" ht="12.75">
      <c r="A7" s="170"/>
      <c r="B7" s="171" t="s">
        <v>205</v>
      </c>
      <c r="C7" s="171" t="s">
        <v>489</v>
      </c>
      <c r="D7" s="172" t="s">
        <v>199</v>
      </c>
      <c r="E7" s="171"/>
      <c r="F7" s="171"/>
    </row>
    <row r="8" spans="1:6" ht="12.75">
      <c r="A8" s="171"/>
      <c r="B8" s="171"/>
      <c r="C8" s="171" t="s">
        <v>225</v>
      </c>
      <c r="D8" s="172"/>
      <c r="E8" s="172"/>
      <c r="F8" s="172"/>
    </row>
    <row r="9" spans="1:6" ht="12.75">
      <c r="A9" s="171"/>
      <c r="B9" s="171"/>
      <c r="C9" s="171" t="s">
        <v>226</v>
      </c>
      <c r="D9" s="172"/>
      <c r="E9" s="172"/>
      <c r="F9" s="172"/>
    </row>
    <row r="10" spans="1:6" ht="12.75">
      <c r="A10" s="173">
        <v>1</v>
      </c>
      <c r="B10" s="173">
        <v>2</v>
      </c>
      <c r="C10" s="173">
        <v>3</v>
      </c>
      <c r="D10" s="172" t="s">
        <v>197</v>
      </c>
      <c r="E10" s="172" t="s">
        <v>216</v>
      </c>
      <c r="F10" s="172" t="s">
        <v>217</v>
      </c>
    </row>
    <row r="11" spans="1:6" ht="25.5" customHeight="1">
      <c r="A11" s="36" t="s">
        <v>490</v>
      </c>
      <c r="B11" s="55" t="s">
        <v>491</v>
      </c>
      <c r="C11" s="55" t="s">
        <v>492</v>
      </c>
      <c r="D11" s="53">
        <f>D12+D18</f>
        <v>43600</v>
      </c>
      <c r="E11" s="53">
        <f>E12+E18</f>
        <v>-457280.9900000002</v>
      </c>
      <c r="F11" s="53"/>
    </row>
    <row r="12" spans="1:6" ht="2.25" customHeight="1">
      <c r="A12" s="36" t="s">
        <v>493</v>
      </c>
      <c r="B12" s="55" t="s">
        <v>494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495</v>
      </c>
      <c r="B13" s="55"/>
      <c r="C13" s="55" t="s">
        <v>496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497</v>
      </c>
      <c r="B14" s="55"/>
      <c r="C14" s="55" t="s">
        <v>498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74" t="s">
        <v>499</v>
      </c>
      <c r="B15" s="55"/>
      <c r="C15" s="55" t="s">
        <v>500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74" t="s">
        <v>501</v>
      </c>
      <c r="B16" s="55"/>
      <c r="C16" s="55" t="s">
        <v>502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74" t="s">
        <v>503</v>
      </c>
      <c r="B17" s="55"/>
      <c r="C17" s="55" t="s">
        <v>504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505</v>
      </c>
      <c r="B18" s="55" t="s">
        <v>506</v>
      </c>
      <c r="C18" s="55" t="s">
        <v>507</v>
      </c>
      <c r="D18" s="53">
        <f>D19+D23</f>
        <v>43600</v>
      </c>
      <c r="E18" s="53">
        <f>E19+E23</f>
        <v>-457280.9900000002</v>
      </c>
      <c r="F18" s="39"/>
    </row>
    <row r="19" spans="1:6" ht="25.5" customHeight="1">
      <c r="A19" s="36" t="s">
        <v>508</v>
      </c>
      <c r="B19" s="55" t="s">
        <v>509</v>
      </c>
      <c r="C19" s="55" t="s">
        <v>510</v>
      </c>
      <c r="D19" s="53">
        <f aca="true" t="shared" si="0" ref="D19:E21">D20</f>
        <v>-15706800</v>
      </c>
      <c r="E19" s="53">
        <f t="shared" si="0"/>
        <v>-13508851.81</v>
      </c>
      <c r="F19" s="39" t="s">
        <v>220</v>
      </c>
    </row>
    <row r="20" spans="1:6" ht="24" customHeight="1">
      <c r="A20" s="36" t="s">
        <v>511</v>
      </c>
      <c r="B20" s="37" t="s">
        <v>509</v>
      </c>
      <c r="C20" s="55" t="s">
        <v>512</v>
      </c>
      <c r="D20" s="53">
        <f t="shared" si="0"/>
        <v>-15706800</v>
      </c>
      <c r="E20" s="53">
        <f t="shared" si="0"/>
        <v>-13508851.81</v>
      </c>
      <c r="F20" s="39" t="s">
        <v>220</v>
      </c>
    </row>
    <row r="21" spans="1:6" ht="27.75" customHeight="1">
      <c r="A21" s="36" t="s">
        <v>513</v>
      </c>
      <c r="B21" s="37" t="s">
        <v>509</v>
      </c>
      <c r="C21" s="55" t="s">
        <v>514</v>
      </c>
      <c r="D21" s="53">
        <f t="shared" si="0"/>
        <v>-15706800</v>
      </c>
      <c r="E21" s="53">
        <f t="shared" si="0"/>
        <v>-13508851.81</v>
      </c>
      <c r="F21" s="39" t="s">
        <v>220</v>
      </c>
    </row>
    <row r="22" spans="1:6" ht="34.5" customHeight="1">
      <c r="A22" s="36" t="s">
        <v>515</v>
      </c>
      <c r="B22" s="37" t="s">
        <v>509</v>
      </c>
      <c r="C22" s="55" t="s">
        <v>516</v>
      </c>
      <c r="D22" s="53">
        <f>-'доходы '!D16</f>
        <v>-15706800</v>
      </c>
      <c r="E22" s="53">
        <v>-13508851.81</v>
      </c>
      <c r="F22" s="39" t="s">
        <v>220</v>
      </c>
    </row>
    <row r="23" spans="1:6" ht="23.25" customHeight="1">
      <c r="A23" s="36" t="s">
        <v>517</v>
      </c>
      <c r="B23" s="37" t="s">
        <v>518</v>
      </c>
      <c r="C23" s="55" t="s">
        <v>519</v>
      </c>
      <c r="D23" s="53">
        <f aca="true" t="shared" si="1" ref="D23:E25">D24</f>
        <v>15750400</v>
      </c>
      <c r="E23" s="53">
        <f t="shared" si="1"/>
        <v>13051570.82</v>
      </c>
      <c r="F23" s="39" t="s">
        <v>220</v>
      </c>
    </row>
    <row r="24" spans="1:6" ht="24.75" customHeight="1">
      <c r="A24" s="36" t="s">
        <v>520</v>
      </c>
      <c r="B24" s="37" t="s">
        <v>518</v>
      </c>
      <c r="C24" s="55" t="s">
        <v>521</v>
      </c>
      <c r="D24" s="53">
        <f t="shared" si="1"/>
        <v>15750400</v>
      </c>
      <c r="E24" s="53">
        <f t="shared" si="1"/>
        <v>13051570.82</v>
      </c>
      <c r="F24" s="39" t="s">
        <v>220</v>
      </c>
    </row>
    <row r="25" spans="1:6" ht="23.25" customHeight="1">
      <c r="A25" s="36" t="s">
        <v>522</v>
      </c>
      <c r="B25" s="37" t="s">
        <v>518</v>
      </c>
      <c r="C25" s="55" t="s">
        <v>523</v>
      </c>
      <c r="D25" s="53">
        <f t="shared" si="1"/>
        <v>15750400</v>
      </c>
      <c r="E25" s="53">
        <f t="shared" si="1"/>
        <v>13051570.82</v>
      </c>
      <c r="F25" s="39" t="s">
        <v>220</v>
      </c>
    </row>
    <row r="26" spans="1:6" ht="32.25" customHeight="1">
      <c r="A26" s="36" t="s">
        <v>524</v>
      </c>
      <c r="B26" s="37" t="s">
        <v>518</v>
      </c>
      <c r="C26" s="55" t="s">
        <v>525</v>
      </c>
      <c r="D26" s="53">
        <f>расходы!D7</f>
        <v>15750400</v>
      </c>
      <c r="E26" s="53">
        <v>13051570.82</v>
      </c>
      <c r="F26" s="39" t="s">
        <v>220</v>
      </c>
    </row>
    <row r="27" ht="10.5" customHeight="1"/>
    <row r="28" spans="1:3" ht="12.75" hidden="1">
      <c r="A28" s="20"/>
      <c r="B28" s="169"/>
      <c r="C28" s="7"/>
    </row>
    <row r="29" ht="12.75" hidden="1"/>
    <row r="31" spans="1:3" ht="12.75">
      <c r="A31" t="s">
        <v>528</v>
      </c>
      <c r="C31" t="s">
        <v>529</v>
      </c>
    </row>
    <row r="32" ht="12.75">
      <c r="A32" t="s">
        <v>3</v>
      </c>
    </row>
    <row r="33" ht="12.75">
      <c r="A33" t="s">
        <v>0</v>
      </c>
    </row>
    <row r="34" ht="12.75">
      <c r="A34" t="s">
        <v>4</v>
      </c>
    </row>
    <row r="35" spans="1:3" ht="12.75">
      <c r="A35" t="s">
        <v>5</v>
      </c>
      <c r="C35" t="s">
        <v>16</v>
      </c>
    </row>
    <row r="36" ht="12.75">
      <c r="A36" t="s">
        <v>6</v>
      </c>
    </row>
    <row r="38" ht="12.75">
      <c r="A38" t="s">
        <v>527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showGridLines="0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231</v>
      </c>
      <c r="B2" s="45"/>
      <c r="C2" s="45"/>
      <c r="D2" s="45"/>
      <c r="E2" s="45"/>
      <c r="F2" s="23" t="s">
        <v>200</v>
      </c>
    </row>
    <row r="3" spans="4:6" ht="13.5" customHeight="1">
      <c r="D3" s="10" t="s">
        <v>230</v>
      </c>
      <c r="E3" s="9"/>
      <c r="F3" s="24" t="s">
        <v>208</v>
      </c>
    </row>
    <row r="4" spans="1:6" ht="12.75" customHeight="1">
      <c r="A4" s="10" t="s">
        <v>1</v>
      </c>
      <c r="B4" s="10"/>
      <c r="C4" s="10"/>
      <c r="D4" s="10"/>
      <c r="E4" s="10" t="s">
        <v>213</v>
      </c>
      <c r="F4" s="25" t="s">
        <v>526</v>
      </c>
    </row>
    <row r="5" spans="1:6" ht="15.75" customHeight="1">
      <c r="A5" s="9" t="s">
        <v>229</v>
      </c>
      <c r="E5" s="1" t="s">
        <v>211</v>
      </c>
      <c r="F5" s="26" t="s">
        <v>233</v>
      </c>
    </row>
    <row r="6" spans="1:6" ht="12" customHeight="1">
      <c r="A6" s="9" t="s">
        <v>421</v>
      </c>
      <c r="E6" s="1" t="s">
        <v>224</v>
      </c>
      <c r="F6" s="25" t="s">
        <v>234</v>
      </c>
    </row>
    <row r="7" spans="1:6" ht="24.75" customHeight="1">
      <c r="A7" s="27" t="s">
        <v>235</v>
      </c>
      <c r="B7" s="194" t="s">
        <v>422</v>
      </c>
      <c r="C7" s="194"/>
      <c r="D7" s="194"/>
      <c r="E7" s="1" t="s">
        <v>212</v>
      </c>
      <c r="F7" s="25" t="s">
        <v>485</v>
      </c>
    </row>
    <row r="8" spans="1:6" ht="13.5" customHeight="1">
      <c r="A8" s="28" t="s">
        <v>218</v>
      </c>
      <c r="F8" s="29"/>
    </row>
    <row r="9" spans="1:6" ht="13.5" customHeight="1" thickBot="1">
      <c r="A9" s="9" t="s">
        <v>196</v>
      </c>
      <c r="F9" s="30" t="s">
        <v>195</v>
      </c>
    </row>
    <row r="10" spans="2:6" ht="13.5" customHeight="1">
      <c r="B10" s="46"/>
      <c r="C10" s="46" t="s">
        <v>219</v>
      </c>
      <c r="F10" s="31"/>
    </row>
    <row r="11" spans="1:6" ht="5.25" customHeight="1">
      <c r="A11" s="47"/>
      <c r="B11" s="47"/>
      <c r="C11" s="48"/>
      <c r="D11" s="49"/>
      <c r="E11" s="49" t="s">
        <v>232</v>
      </c>
      <c r="F11" s="50"/>
    </row>
    <row r="12" spans="1:6" ht="13.5" customHeight="1">
      <c r="A12" s="32"/>
      <c r="B12" s="14" t="s">
        <v>203</v>
      </c>
      <c r="C12" s="2" t="s">
        <v>228</v>
      </c>
      <c r="D12" s="3" t="s">
        <v>221</v>
      </c>
      <c r="E12" s="41"/>
      <c r="F12" s="33" t="s">
        <v>209</v>
      </c>
    </row>
    <row r="13" spans="1:6" ht="9.75" customHeight="1">
      <c r="A13" s="14" t="s">
        <v>201</v>
      </c>
      <c r="B13" s="14" t="s">
        <v>204</v>
      </c>
      <c r="C13" s="2" t="s">
        <v>225</v>
      </c>
      <c r="D13" s="3" t="s">
        <v>222</v>
      </c>
      <c r="E13" s="3" t="s">
        <v>214</v>
      </c>
      <c r="F13" s="34" t="s">
        <v>199</v>
      </c>
    </row>
    <row r="14" spans="1:6" ht="9.75" customHeight="1">
      <c r="A14" s="32"/>
      <c r="B14" s="14" t="s">
        <v>205</v>
      </c>
      <c r="C14" s="2" t="s">
        <v>226</v>
      </c>
      <c r="D14" s="3" t="s">
        <v>199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197</v>
      </c>
      <c r="E15" s="4" t="s">
        <v>216</v>
      </c>
      <c r="F15" s="43" t="s">
        <v>217</v>
      </c>
    </row>
    <row r="16" spans="1:6" s="19" customFormat="1" ht="15.75" customHeight="1">
      <c r="A16" s="106" t="s">
        <v>258</v>
      </c>
      <c r="B16" s="107">
        <v>10</v>
      </c>
      <c r="C16" s="108" t="s">
        <v>259</v>
      </c>
      <c r="D16" s="109">
        <f>D17+D80</f>
        <v>15706800</v>
      </c>
      <c r="E16" s="109">
        <f>E17+E80</f>
        <v>13408094.14</v>
      </c>
      <c r="F16" s="110">
        <f aca="true" t="shared" si="0" ref="F16:F36">D16-E16</f>
        <v>2298705.8599999994</v>
      </c>
    </row>
    <row r="17" spans="1:6" ht="27.75" customHeight="1">
      <c r="A17" s="111" t="s">
        <v>260</v>
      </c>
      <c r="B17" s="112">
        <v>10</v>
      </c>
      <c r="C17" s="113" t="s">
        <v>261</v>
      </c>
      <c r="D17" s="114">
        <f>D18+D29+D40+D48+D55+D65+D74+D23</f>
        <v>9106000</v>
      </c>
      <c r="E17" s="114">
        <f>E18+E29+E40+E48+E55+E65+E77+E74+E23+E62</f>
        <v>7526021.32</v>
      </c>
      <c r="F17" s="115">
        <f t="shared" si="0"/>
        <v>1579978.6799999997</v>
      </c>
    </row>
    <row r="18" spans="1:6" ht="20.25" customHeight="1">
      <c r="A18" s="103" t="s">
        <v>262</v>
      </c>
      <c r="B18" s="104">
        <v>10</v>
      </c>
      <c r="C18" s="105" t="s">
        <v>336</v>
      </c>
      <c r="D18" s="72">
        <f>D19+D22</f>
        <v>955200</v>
      </c>
      <c r="E18" s="72">
        <f>E19</f>
        <v>733598.39</v>
      </c>
      <c r="F18" s="67">
        <f t="shared" si="0"/>
        <v>221601.61</v>
      </c>
    </row>
    <row r="19" spans="1:6" s="19" customFormat="1" ht="15.75" customHeight="1">
      <c r="A19" s="51" t="s">
        <v>236</v>
      </c>
      <c r="B19" s="52">
        <v>10</v>
      </c>
      <c r="C19" s="56" t="s">
        <v>290</v>
      </c>
      <c r="D19" s="53">
        <f>D20</f>
        <v>955200</v>
      </c>
      <c r="E19" s="53">
        <f>E20+E22</f>
        <v>733598.39</v>
      </c>
      <c r="F19" s="40">
        <f t="shared" si="0"/>
        <v>221601.61</v>
      </c>
    </row>
    <row r="20" spans="1:6" ht="108" customHeight="1">
      <c r="A20" s="51" t="s">
        <v>263</v>
      </c>
      <c r="B20" s="52">
        <v>10</v>
      </c>
      <c r="C20" s="56" t="s">
        <v>291</v>
      </c>
      <c r="D20" s="53">
        <v>955200</v>
      </c>
      <c r="E20" s="53">
        <v>732129.12</v>
      </c>
      <c r="F20" s="40">
        <f t="shared" si="0"/>
        <v>223070.88</v>
      </c>
    </row>
    <row r="21" spans="1:6" ht="99.75" customHeight="1">
      <c r="A21" s="51" t="s">
        <v>264</v>
      </c>
      <c r="B21" s="52">
        <v>10</v>
      </c>
      <c r="C21" s="56" t="s">
        <v>292</v>
      </c>
      <c r="D21" s="53">
        <v>0</v>
      </c>
      <c r="E21" s="53">
        <v>0</v>
      </c>
      <c r="F21" s="40">
        <f t="shared" si="0"/>
        <v>0</v>
      </c>
    </row>
    <row r="22" spans="1:6" ht="60.75" customHeight="1">
      <c r="A22" s="51" t="s">
        <v>265</v>
      </c>
      <c r="B22" s="52">
        <v>10</v>
      </c>
      <c r="C22" s="56" t="s">
        <v>293</v>
      </c>
      <c r="D22" s="53">
        <v>0</v>
      </c>
      <c r="E22" s="53">
        <v>1469.27</v>
      </c>
      <c r="F22" s="40">
        <f t="shared" si="0"/>
        <v>-1469.27</v>
      </c>
    </row>
    <row r="23" spans="1:6" ht="46.5" customHeight="1">
      <c r="A23" s="190" t="s">
        <v>147</v>
      </c>
      <c r="B23" s="125">
        <v>10</v>
      </c>
      <c r="C23" s="126" t="s">
        <v>148</v>
      </c>
      <c r="D23" s="127">
        <f>D24</f>
        <v>2546200</v>
      </c>
      <c r="E23" s="127">
        <f>E24</f>
        <v>1700295.7300000002</v>
      </c>
      <c r="F23" s="191">
        <f>F24</f>
        <v>845904.2699999998</v>
      </c>
    </row>
    <row r="24" spans="1:6" ht="36.75" customHeight="1">
      <c r="A24" s="51" t="s">
        <v>149</v>
      </c>
      <c r="B24" s="52"/>
      <c r="C24" s="56" t="s">
        <v>158</v>
      </c>
      <c r="D24" s="53">
        <f>D25+D26+D27+D28</f>
        <v>2546200</v>
      </c>
      <c r="E24" s="53">
        <f>E25+E26+E27+E28</f>
        <v>1700295.7300000002</v>
      </c>
      <c r="F24" s="53">
        <f>F25+F26+F27+F28</f>
        <v>845904.2699999998</v>
      </c>
    </row>
    <row r="25" spans="1:6" ht="90.75" customHeight="1">
      <c r="A25" s="51" t="s">
        <v>150</v>
      </c>
      <c r="B25" s="52"/>
      <c r="C25" s="56" t="s">
        <v>157</v>
      </c>
      <c r="D25" s="53">
        <v>896200</v>
      </c>
      <c r="E25" s="53">
        <v>644262.54</v>
      </c>
      <c r="F25" s="40">
        <f>D25-E25</f>
        <v>251937.45999999996</v>
      </c>
    </row>
    <row r="26" spans="1:6" ht="111" customHeight="1">
      <c r="A26" s="51" t="s">
        <v>151</v>
      </c>
      <c r="B26" s="52"/>
      <c r="C26" s="56" t="s">
        <v>156</v>
      </c>
      <c r="D26" s="53">
        <v>20400</v>
      </c>
      <c r="E26" s="53">
        <v>14147.03</v>
      </c>
      <c r="F26" s="40">
        <f>D26-E26</f>
        <v>6252.969999999999</v>
      </c>
    </row>
    <row r="27" spans="1:6" ht="93.75" customHeight="1">
      <c r="A27" s="51" t="s">
        <v>152</v>
      </c>
      <c r="B27" s="52"/>
      <c r="C27" s="56" t="s">
        <v>155</v>
      </c>
      <c r="D27" s="53">
        <v>1558300</v>
      </c>
      <c r="E27" s="53">
        <v>1087517.35</v>
      </c>
      <c r="F27" s="40">
        <f>D27-E27</f>
        <v>470782.6499999999</v>
      </c>
    </row>
    <row r="28" spans="1:6" ht="89.25" customHeight="1">
      <c r="A28" s="51" t="s">
        <v>153</v>
      </c>
      <c r="B28" s="52"/>
      <c r="C28" s="56" t="s">
        <v>154</v>
      </c>
      <c r="D28" s="53">
        <v>71300</v>
      </c>
      <c r="E28" s="53">
        <v>-45631.19</v>
      </c>
      <c r="F28" s="40">
        <f>D28-E28</f>
        <v>116931.19</v>
      </c>
    </row>
    <row r="29" spans="1:6" ht="20.25" customHeight="1">
      <c r="A29" s="103" t="s">
        <v>266</v>
      </c>
      <c r="B29" s="104">
        <v>10</v>
      </c>
      <c r="C29" s="105" t="s">
        <v>337</v>
      </c>
      <c r="D29" s="72">
        <f>D30</f>
        <v>451400</v>
      </c>
      <c r="E29" s="72">
        <f>E30</f>
        <v>391958.88000000006</v>
      </c>
      <c r="F29" s="67">
        <f t="shared" si="0"/>
        <v>59441.11999999994</v>
      </c>
    </row>
    <row r="30" spans="1:6" s="42" customFormat="1" ht="48" customHeight="1">
      <c r="A30" s="51" t="s">
        <v>237</v>
      </c>
      <c r="B30" s="52">
        <v>10</v>
      </c>
      <c r="C30" s="56" t="s">
        <v>294</v>
      </c>
      <c r="D30" s="53">
        <f>D31+D37+D34+D36</f>
        <v>451400</v>
      </c>
      <c r="E30" s="53">
        <f>E31+E33+E34+E36+E37</f>
        <v>391958.88000000006</v>
      </c>
      <c r="F30" s="40">
        <f t="shared" si="0"/>
        <v>59441.11999999994</v>
      </c>
    </row>
    <row r="31" spans="1:6" s="19" customFormat="1" ht="51.75" customHeight="1">
      <c r="A31" s="51" t="s">
        <v>267</v>
      </c>
      <c r="B31" s="52">
        <v>10</v>
      </c>
      <c r="C31" s="56" t="s">
        <v>295</v>
      </c>
      <c r="D31" s="53">
        <f>D32</f>
        <v>177400</v>
      </c>
      <c r="E31" s="53">
        <f>E32</f>
        <v>327747.03</v>
      </c>
      <c r="F31" s="40">
        <f t="shared" si="0"/>
        <v>-150347.03000000003</v>
      </c>
    </row>
    <row r="32" spans="1:6" ht="52.5" customHeight="1">
      <c r="A32" s="51" t="s">
        <v>267</v>
      </c>
      <c r="B32" s="52">
        <v>10</v>
      </c>
      <c r="C32" s="56" t="s">
        <v>296</v>
      </c>
      <c r="D32" s="53">
        <v>177400</v>
      </c>
      <c r="E32" s="53">
        <v>327747.03</v>
      </c>
      <c r="F32" s="40">
        <f t="shared" si="0"/>
        <v>-150347.03000000003</v>
      </c>
    </row>
    <row r="33" spans="1:6" ht="54" customHeight="1">
      <c r="A33" s="51" t="s">
        <v>257</v>
      </c>
      <c r="B33" s="52">
        <v>10</v>
      </c>
      <c r="C33" s="56" t="s">
        <v>478</v>
      </c>
      <c r="D33" s="53">
        <v>0</v>
      </c>
      <c r="E33" s="53">
        <v>111.87</v>
      </c>
      <c r="F33" s="40">
        <f t="shared" si="0"/>
        <v>-111.87</v>
      </c>
    </row>
    <row r="34" spans="1:6" ht="69" customHeight="1">
      <c r="A34" s="51" t="s">
        <v>268</v>
      </c>
      <c r="B34" s="52">
        <v>10</v>
      </c>
      <c r="C34" s="56" t="s">
        <v>297</v>
      </c>
      <c r="D34" s="53">
        <f>D35</f>
        <v>100000</v>
      </c>
      <c r="E34" s="53">
        <f>E35</f>
        <v>19585.34</v>
      </c>
      <c r="F34" s="40">
        <f t="shared" si="0"/>
        <v>80414.66</v>
      </c>
    </row>
    <row r="35" spans="1:6" ht="62.25" customHeight="1">
      <c r="A35" s="51" t="s">
        <v>268</v>
      </c>
      <c r="B35" s="52">
        <v>10</v>
      </c>
      <c r="C35" s="56" t="s">
        <v>298</v>
      </c>
      <c r="D35" s="53">
        <v>100000</v>
      </c>
      <c r="E35" s="53">
        <v>19585.34</v>
      </c>
      <c r="F35" s="40">
        <f t="shared" si="0"/>
        <v>80414.66</v>
      </c>
    </row>
    <row r="36" spans="1:6" ht="36.75" customHeight="1">
      <c r="A36" s="51" t="s">
        <v>269</v>
      </c>
      <c r="B36" s="52">
        <v>10</v>
      </c>
      <c r="C36" s="56" t="s">
        <v>469</v>
      </c>
      <c r="D36" s="53">
        <v>0</v>
      </c>
      <c r="E36" s="53">
        <v>7512</v>
      </c>
      <c r="F36" s="40">
        <f t="shared" si="0"/>
        <v>-7512</v>
      </c>
    </row>
    <row r="37" spans="1:6" ht="25.5" customHeight="1">
      <c r="A37" s="51" t="s">
        <v>256</v>
      </c>
      <c r="B37" s="52">
        <v>10</v>
      </c>
      <c r="C37" s="56" t="s">
        <v>299</v>
      </c>
      <c r="D37" s="53">
        <f>D38</f>
        <v>174000</v>
      </c>
      <c r="E37" s="53">
        <f>E38+E39</f>
        <v>37002.64000000001</v>
      </c>
      <c r="F37" s="40">
        <f>F38</f>
        <v>136998.27</v>
      </c>
    </row>
    <row r="38" spans="1:6" ht="27" customHeight="1">
      <c r="A38" s="51" t="s">
        <v>256</v>
      </c>
      <c r="B38" s="52">
        <v>10</v>
      </c>
      <c r="C38" s="56" t="s">
        <v>300</v>
      </c>
      <c r="D38" s="53">
        <v>174000</v>
      </c>
      <c r="E38" s="53">
        <v>37001.73</v>
      </c>
      <c r="F38" s="40">
        <f aca="true" t="shared" si="1" ref="F38:F50">D38-E38</f>
        <v>136998.27</v>
      </c>
    </row>
    <row r="39" spans="1:6" ht="20.25" customHeight="1">
      <c r="A39" s="51" t="s">
        <v>424</v>
      </c>
      <c r="B39" s="52">
        <v>10</v>
      </c>
      <c r="C39" s="56" t="s">
        <v>423</v>
      </c>
      <c r="D39" s="53">
        <v>0</v>
      </c>
      <c r="E39" s="53">
        <v>0.91</v>
      </c>
      <c r="F39" s="40">
        <f t="shared" si="1"/>
        <v>-0.91</v>
      </c>
    </row>
    <row r="40" spans="1:6" s="42" customFormat="1" ht="22.5" customHeight="1">
      <c r="A40" s="103" t="s">
        <v>270</v>
      </c>
      <c r="B40" s="104">
        <v>10</v>
      </c>
      <c r="C40" s="105" t="s">
        <v>338</v>
      </c>
      <c r="D40" s="72">
        <f>D41+D43</f>
        <v>3989100</v>
      </c>
      <c r="E40" s="72">
        <f>E41+E43</f>
        <v>2700750.32</v>
      </c>
      <c r="F40" s="67">
        <f t="shared" si="1"/>
        <v>1288349.6800000002</v>
      </c>
    </row>
    <row r="41" spans="1:6" s="42" customFormat="1" ht="25.5" customHeight="1">
      <c r="A41" s="51" t="s">
        <v>239</v>
      </c>
      <c r="B41" s="52">
        <v>10</v>
      </c>
      <c r="C41" s="56" t="s">
        <v>301</v>
      </c>
      <c r="D41" s="53">
        <f>D42</f>
        <v>443500</v>
      </c>
      <c r="E41" s="53">
        <f>E42</f>
        <v>197771.05</v>
      </c>
      <c r="F41" s="40">
        <f t="shared" si="1"/>
        <v>245728.95</v>
      </c>
    </row>
    <row r="42" spans="1:6" ht="61.5" customHeight="1">
      <c r="A42" s="51" t="s">
        <v>240</v>
      </c>
      <c r="B42" s="52">
        <v>10</v>
      </c>
      <c r="C42" s="56" t="s">
        <v>302</v>
      </c>
      <c r="D42" s="53">
        <v>443500</v>
      </c>
      <c r="E42" s="53">
        <v>197771.05</v>
      </c>
      <c r="F42" s="40">
        <f t="shared" si="1"/>
        <v>245728.95</v>
      </c>
    </row>
    <row r="43" spans="1:6" s="19" customFormat="1" ht="15.75" customHeight="1">
      <c r="A43" s="51" t="s">
        <v>241</v>
      </c>
      <c r="B43" s="52">
        <v>10</v>
      </c>
      <c r="C43" s="56" t="s">
        <v>303</v>
      </c>
      <c r="D43" s="53">
        <f>D44+D46</f>
        <v>3545600</v>
      </c>
      <c r="E43" s="53">
        <f>E44+E46</f>
        <v>2502979.27</v>
      </c>
      <c r="F43" s="40">
        <f t="shared" si="1"/>
        <v>1042620.73</v>
      </c>
    </row>
    <row r="44" spans="1:6" ht="59.25" customHeight="1">
      <c r="A44" s="51" t="s">
        <v>242</v>
      </c>
      <c r="B44" s="52">
        <v>10</v>
      </c>
      <c r="C44" s="56" t="s">
        <v>304</v>
      </c>
      <c r="D44" s="53">
        <f>D45</f>
        <v>3395600</v>
      </c>
      <c r="E44" s="53">
        <f>E45</f>
        <v>2404297.45</v>
      </c>
      <c r="F44" s="40">
        <f t="shared" si="1"/>
        <v>991302.5499999998</v>
      </c>
    </row>
    <row r="45" spans="1:6" ht="96.75" customHeight="1">
      <c r="A45" s="51" t="s">
        <v>243</v>
      </c>
      <c r="B45" s="52">
        <v>10</v>
      </c>
      <c r="C45" s="56" t="s">
        <v>305</v>
      </c>
      <c r="D45" s="53">
        <v>3395600</v>
      </c>
      <c r="E45" s="53">
        <v>2404297.45</v>
      </c>
      <c r="F45" s="40">
        <f t="shared" si="1"/>
        <v>991302.5499999998</v>
      </c>
    </row>
    <row r="46" spans="1:6" ht="62.25" customHeight="1">
      <c r="A46" s="51" t="s">
        <v>244</v>
      </c>
      <c r="B46" s="52">
        <v>10</v>
      </c>
      <c r="C46" s="56" t="s">
        <v>306</v>
      </c>
      <c r="D46" s="53">
        <f>D47</f>
        <v>150000</v>
      </c>
      <c r="E46" s="53">
        <f>E47</f>
        <v>98681.82</v>
      </c>
      <c r="F46" s="40">
        <f t="shared" si="1"/>
        <v>51318.17999999999</v>
      </c>
    </row>
    <row r="47" spans="1:6" ht="89.25" customHeight="1">
      <c r="A47" s="51" t="s">
        <v>245</v>
      </c>
      <c r="B47" s="52">
        <v>10</v>
      </c>
      <c r="C47" s="56" t="s">
        <v>307</v>
      </c>
      <c r="D47" s="53">
        <v>150000</v>
      </c>
      <c r="E47" s="53">
        <v>98681.82</v>
      </c>
      <c r="F47" s="40">
        <f t="shared" si="1"/>
        <v>51318.17999999999</v>
      </c>
    </row>
    <row r="48" spans="1:6" ht="23.25" customHeight="1">
      <c r="A48" s="103" t="s">
        <v>271</v>
      </c>
      <c r="B48" s="104">
        <v>10</v>
      </c>
      <c r="C48" s="105" t="s">
        <v>339</v>
      </c>
      <c r="D48" s="72">
        <f>D49</f>
        <v>27300</v>
      </c>
      <c r="E48" s="72">
        <f>E49</f>
        <v>2420</v>
      </c>
      <c r="F48" s="67">
        <f t="shared" si="1"/>
        <v>24880</v>
      </c>
    </row>
    <row r="49" spans="1:6" ht="57" customHeight="1">
      <c r="A49" s="51" t="s">
        <v>272</v>
      </c>
      <c r="B49" s="52">
        <v>10</v>
      </c>
      <c r="C49" s="56" t="s">
        <v>308</v>
      </c>
      <c r="D49" s="53">
        <f>D50</f>
        <v>27300</v>
      </c>
      <c r="E49" s="53">
        <f>E50</f>
        <v>2420</v>
      </c>
      <c r="F49" s="40">
        <f t="shared" si="1"/>
        <v>24880</v>
      </c>
    </row>
    <row r="50" spans="1:6" ht="67.5" customHeight="1">
      <c r="A50" s="51" t="s">
        <v>273</v>
      </c>
      <c r="B50" s="52">
        <v>10</v>
      </c>
      <c r="C50" s="56" t="s">
        <v>309</v>
      </c>
      <c r="D50" s="53">
        <v>27300</v>
      </c>
      <c r="E50" s="53">
        <v>2420</v>
      </c>
      <c r="F50" s="40">
        <f t="shared" si="1"/>
        <v>24880</v>
      </c>
    </row>
    <row r="51" spans="1:6" s="19" customFormat="1" ht="47.25" customHeight="1">
      <c r="A51" s="103" t="s">
        <v>274</v>
      </c>
      <c r="B51" s="104">
        <v>10</v>
      </c>
      <c r="C51" s="105" t="s">
        <v>340</v>
      </c>
      <c r="D51" s="72" t="s">
        <v>420</v>
      </c>
      <c r="E51" s="72" t="s">
        <v>420</v>
      </c>
      <c r="F51" s="67" t="s">
        <v>420</v>
      </c>
    </row>
    <row r="52" spans="1:6" ht="1.5" customHeight="1">
      <c r="A52" s="51" t="s">
        <v>238</v>
      </c>
      <c r="B52" s="52">
        <v>10</v>
      </c>
      <c r="C52" s="56" t="s">
        <v>310</v>
      </c>
      <c r="D52" s="53" t="s">
        <v>420</v>
      </c>
      <c r="E52" s="53" t="s">
        <v>420</v>
      </c>
      <c r="F52" s="40" t="s">
        <v>420</v>
      </c>
    </row>
    <row r="53" spans="1:6" ht="36" customHeight="1" hidden="1">
      <c r="A53" s="51" t="s">
        <v>275</v>
      </c>
      <c r="B53" s="52">
        <v>10</v>
      </c>
      <c r="C53" s="56" t="s">
        <v>311</v>
      </c>
      <c r="D53" s="53" t="s">
        <v>420</v>
      </c>
      <c r="E53" s="53" t="s">
        <v>420</v>
      </c>
      <c r="F53" s="40" t="s">
        <v>420</v>
      </c>
    </row>
    <row r="54" spans="1:6" s="19" customFormat="1" ht="51" customHeight="1" hidden="1">
      <c r="A54" s="51" t="s">
        <v>276</v>
      </c>
      <c r="B54" s="52">
        <v>10</v>
      </c>
      <c r="C54" s="56" t="s">
        <v>312</v>
      </c>
      <c r="D54" s="53" t="s">
        <v>420</v>
      </c>
      <c r="E54" s="53" t="s">
        <v>420</v>
      </c>
      <c r="F54" s="40" t="s">
        <v>420</v>
      </c>
    </row>
    <row r="55" spans="1:6" ht="54.75" customHeight="1">
      <c r="A55" s="103" t="s">
        <v>277</v>
      </c>
      <c r="B55" s="104">
        <v>10</v>
      </c>
      <c r="C55" s="105" t="s">
        <v>313</v>
      </c>
      <c r="D55" s="72">
        <f>D56</f>
        <v>1004800</v>
      </c>
      <c r="E55" s="72">
        <f>E56</f>
        <v>1737875.85</v>
      </c>
      <c r="F55" s="67">
        <f aca="true" t="shared" si="2" ref="F55:F76">D55-E55</f>
        <v>-733075.8500000001</v>
      </c>
    </row>
    <row r="56" spans="1:6" ht="122.25" customHeight="1">
      <c r="A56" s="51" t="s">
        <v>278</v>
      </c>
      <c r="B56" s="52">
        <v>10</v>
      </c>
      <c r="C56" s="56" t="s">
        <v>314</v>
      </c>
      <c r="D56" s="53">
        <f>D57+D59+D61</f>
        <v>1004800</v>
      </c>
      <c r="E56" s="53">
        <f>E57+E59+E61</f>
        <v>1737875.85</v>
      </c>
      <c r="F56" s="40">
        <f t="shared" si="2"/>
        <v>-733075.8500000001</v>
      </c>
    </row>
    <row r="57" spans="1:6" ht="81.75" customHeight="1">
      <c r="A57" s="51" t="s">
        <v>279</v>
      </c>
      <c r="B57" s="52">
        <v>10</v>
      </c>
      <c r="C57" s="56" t="s">
        <v>315</v>
      </c>
      <c r="D57" s="53">
        <f>D58</f>
        <v>876700</v>
      </c>
      <c r="E57" s="53">
        <f>E58</f>
        <v>1661509.27</v>
      </c>
      <c r="F57" s="40">
        <f t="shared" si="2"/>
        <v>-784809.27</v>
      </c>
    </row>
    <row r="58" spans="1:6" s="19" customFormat="1" ht="96" customHeight="1">
      <c r="A58" s="51" t="s">
        <v>280</v>
      </c>
      <c r="B58" s="52">
        <v>10</v>
      </c>
      <c r="C58" s="56" t="s">
        <v>316</v>
      </c>
      <c r="D58" s="53">
        <v>876700</v>
      </c>
      <c r="E58" s="53">
        <v>1661509.27</v>
      </c>
      <c r="F58" s="40">
        <f t="shared" si="2"/>
        <v>-784809.27</v>
      </c>
    </row>
    <row r="59" spans="1:6" ht="117" customHeight="1">
      <c r="A59" s="51" t="s">
        <v>253</v>
      </c>
      <c r="B59" s="52">
        <v>10</v>
      </c>
      <c r="C59" s="56" t="s">
        <v>317</v>
      </c>
      <c r="D59" s="53">
        <f>D60</f>
        <v>128100</v>
      </c>
      <c r="E59" s="53">
        <f>E60</f>
        <v>76366.58</v>
      </c>
      <c r="F59" s="40">
        <f t="shared" si="2"/>
        <v>51733.42</v>
      </c>
    </row>
    <row r="60" spans="1:6" ht="90.75" customHeight="1">
      <c r="A60" s="51" t="s">
        <v>281</v>
      </c>
      <c r="B60" s="52">
        <v>10</v>
      </c>
      <c r="C60" s="56" t="s">
        <v>318</v>
      </c>
      <c r="D60" s="53">
        <v>128100</v>
      </c>
      <c r="E60" s="53">
        <v>76366.58</v>
      </c>
      <c r="F60" s="40">
        <f t="shared" si="2"/>
        <v>51733.42</v>
      </c>
    </row>
    <row r="61" spans="1:6" ht="93" customHeight="1" hidden="1">
      <c r="A61" s="51" t="s">
        <v>281</v>
      </c>
      <c r="B61" s="52">
        <v>10</v>
      </c>
      <c r="C61" s="56" t="s">
        <v>435</v>
      </c>
      <c r="D61" s="53">
        <v>0</v>
      </c>
      <c r="E61" s="53">
        <v>0</v>
      </c>
      <c r="F61" s="40">
        <f t="shared" si="2"/>
        <v>0</v>
      </c>
    </row>
    <row r="62" spans="1:6" s="192" customFormat="1" ht="54" customHeight="1">
      <c r="A62" s="193" t="s">
        <v>179</v>
      </c>
      <c r="B62" s="104">
        <v>10</v>
      </c>
      <c r="C62" s="105" t="s">
        <v>178</v>
      </c>
      <c r="D62" s="72"/>
      <c r="E62" s="72">
        <f>E63</f>
        <v>65670.66</v>
      </c>
      <c r="F62" s="40">
        <f t="shared" si="2"/>
        <v>-65670.66</v>
      </c>
    </row>
    <row r="63" spans="1:6" ht="48" customHeight="1">
      <c r="A63" s="51" t="s">
        <v>177</v>
      </c>
      <c r="B63" s="52">
        <v>10</v>
      </c>
      <c r="C63" s="56" t="s">
        <v>180</v>
      </c>
      <c r="D63" s="53"/>
      <c r="E63" s="53">
        <f>E64</f>
        <v>65670.66</v>
      </c>
      <c r="F63" s="40">
        <f t="shared" si="2"/>
        <v>-65670.66</v>
      </c>
    </row>
    <row r="64" spans="1:6" ht="48" customHeight="1">
      <c r="A64" s="51" t="s">
        <v>177</v>
      </c>
      <c r="B64" s="52">
        <v>10</v>
      </c>
      <c r="C64" s="56" t="s">
        <v>181</v>
      </c>
      <c r="D64" s="53"/>
      <c r="E64" s="53">
        <v>65670.66</v>
      </c>
      <c r="F64" s="40">
        <f t="shared" si="2"/>
        <v>-65670.66</v>
      </c>
    </row>
    <row r="65" spans="1:6" ht="42" customHeight="1">
      <c r="A65" s="103" t="s">
        <v>282</v>
      </c>
      <c r="B65" s="104">
        <v>10</v>
      </c>
      <c r="C65" s="105" t="s">
        <v>319</v>
      </c>
      <c r="D65" s="72">
        <f>D69+D66</f>
        <v>126700</v>
      </c>
      <c r="E65" s="72">
        <f>E69+E66</f>
        <v>186351.49</v>
      </c>
      <c r="F65" s="67">
        <f t="shared" si="2"/>
        <v>-59651.48999999999</v>
      </c>
    </row>
    <row r="66" spans="1:6" ht="1.5" customHeight="1">
      <c r="A66" s="175" t="s">
        <v>18</v>
      </c>
      <c r="B66" s="176"/>
      <c r="C66" s="177" t="s">
        <v>19</v>
      </c>
      <c r="D66" s="58">
        <f>D67</f>
        <v>0</v>
      </c>
      <c r="E66" s="58">
        <f>E67</f>
        <v>0</v>
      </c>
      <c r="F66" s="59">
        <f>F67</f>
        <v>0</v>
      </c>
    </row>
    <row r="67" spans="1:6" ht="55.5" customHeight="1" hidden="1">
      <c r="A67" s="175" t="s">
        <v>20</v>
      </c>
      <c r="B67" s="176">
        <v>10</v>
      </c>
      <c r="C67" s="177" t="s">
        <v>21</v>
      </c>
      <c r="D67" s="58"/>
      <c r="E67" s="58">
        <v>0</v>
      </c>
      <c r="F67" s="40">
        <f t="shared" si="2"/>
        <v>0</v>
      </c>
    </row>
    <row r="68" spans="1:6" ht="65.25" customHeight="1" hidden="1">
      <c r="A68" s="175" t="s">
        <v>20</v>
      </c>
      <c r="B68" s="176">
        <v>10</v>
      </c>
      <c r="C68" s="177" t="s">
        <v>22</v>
      </c>
      <c r="D68" s="58"/>
      <c r="E68" s="58">
        <v>0</v>
      </c>
      <c r="F68" s="40">
        <f t="shared" si="2"/>
        <v>0</v>
      </c>
    </row>
    <row r="69" spans="1:6" ht="65.25" customHeight="1">
      <c r="A69" s="51" t="s">
        <v>283</v>
      </c>
      <c r="B69" s="52">
        <v>10</v>
      </c>
      <c r="C69" s="56" t="s">
        <v>320</v>
      </c>
      <c r="D69" s="53">
        <f>D70</f>
        <v>126700</v>
      </c>
      <c r="E69" s="53">
        <f>E70</f>
        <v>186351.49</v>
      </c>
      <c r="F69" s="40">
        <f t="shared" si="2"/>
        <v>-59651.48999999999</v>
      </c>
    </row>
    <row r="70" spans="1:6" ht="31.5" customHeight="1">
      <c r="A70" s="51" t="s">
        <v>284</v>
      </c>
      <c r="B70" s="52">
        <v>10</v>
      </c>
      <c r="C70" s="56" t="s">
        <v>321</v>
      </c>
      <c r="D70" s="53">
        <f>D71</f>
        <v>126700</v>
      </c>
      <c r="E70" s="53">
        <f>E71</f>
        <v>186351.49</v>
      </c>
      <c r="F70" s="40">
        <f t="shared" si="2"/>
        <v>-59651.48999999999</v>
      </c>
    </row>
    <row r="71" spans="1:6" ht="72" customHeight="1">
      <c r="A71" s="51" t="s">
        <v>246</v>
      </c>
      <c r="B71" s="52">
        <v>10</v>
      </c>
      <c r="C71" s="56" t="s">
        <v>322</v>
      </c>
      <c r="D71" s="53">
        <v>126700</v>
      </c>
      <c r="E71" s="53">
        <v>186351.49</v>
      </c>
      <c r="F71" s="40">
        <f t="shared" si="2"/>
        <v>-59651.48999999999</v>
      </c>
    </row>
    <row r="72" spans="1:6" ht="22.5" customHeight="1">
      <c r="A72" s="51" t="s">
        <v>23</v>
      </c>
      <c r="B72" s="52">
        <v>10</v>
      </c>
      <c r="C72" s="56" t="s">
        <v>24</v>
      </c>
      <c r="D72" s="53">
        <v>0</v>
      </c>
      <c r="E72" s="53">
        <v>0</v>
      </c>
      <c r="F72" s="40"/>
    </row>
    <row r="73" spans="1:6" ht="18.75" customHeight="1" hidden="1">
      <c r="A73" s="51" t="s">
        <v>23</v>
      </c>
      <c r="B73" s="52">
        <v>10</v>
      </c>
      <c r="C73" s="56" t="s">
        <v>25</v>
      </c>
      <c r="D73" s="53">
        <v>0</v>
      </c>
      <c r="E73" s="53">
        <v>0</v>
      </c>
      <c r="F73" s="40"/>
    </row>
    <row r="74" spans="1:6" s="19" customFormat="1" ht="22.5" customHeight="1">
      <c r="A74" s="103" t="s">
        <v>481</v>
      </c>
      <c r="B74" s="104">
        <v>10</v>
      </c>
      <c r="C74" s="105" t="s">
        <v>26</v>
      </c>
      <c r="D74" s="72">
        <f>D75</f>
        <v>5300</v>
      </c>
      <c r="E74" s="72">
        <f>E75</f>
        <v>7100</v>
      </c>
      <c r="F74" s="67">
        <f t="shared" si="2"/>
        <v>-1800</v>
      </c>
    </row>
    <row r="75" spans="1:6" ht="21.75" customHeight="1">
      <c r="A75" s="51" t="s">
        <v>482</v>
      </c>
      <c r="B75" s="52">
        <v>10</v>
      </c>
      <c r="C75" s="56" t="s">
        <v>174</v>
      </c>
      <c r="D75" s="53">
        <f>D76</f>
        <v>5300</v>
      </c>
      <c r="E75" s="53">
        <f>E76</f>
        <v>7100</v>
      </c>
      <c r="F75" s="40">
        <f t="shared" si="2"/>
        <v>-1800</v>
      </c>
    </row>
    <row r="76" spans="1:6" ht="45.75" customHeight="1">
      <c r="A76" s="51" t="s">
        <v>483</v>
      </c>
      <c r="B76" s="52">
        <v>10</v>
      </c>
      <c r="C76" s="56" t="s">
        <v>173</v>
      </c>
      <c r="D76" s="53">
        <v>5300</v>
      </c>
      <c r="E76" s="53">
        <v>7100</v>
      </c>
      <c r="F76" s="40">
        <f t="shared" si="2"/>
        <v>-1800</v>
      </c>
    </row>
    <row r="77" spans="1:6" ht="34.5" customHeight="1">
      <c r="A77" s="103" t="s">
        <v>285</v>
      </c>
      <c r="B77" s="104">
        <v>10</v>
      </c>
      <c r="C77" s="105" t="s">
        <v>323</v>
      </c>
      <c r="D77" s="72">
        <v>0</v>
      </c>
      <c r="E77" s="72">
        <f>E78</f>
        <v>0</v>
      </c>
      <c r="F77" s="67">
        <f>F78</f>
        <v>0</v>
      </c>
    </row>
    <row r="78" spans="1:6" s="19" customFormat="1" ht="26.25" customHeight="1">
      <c r="A78" s="51" t="s">
        <v>254</v>
      </c>
      <c r="B78" s="52">
        <v>10</v>
      </c>
      <c r="C78" s="56" t="s">
        <v>324</v>
      </c>
      <c r="D78" s="53">
        <v>0</v>
      </c>
      <c r="E78" s="53">
        <f>E79</f>
        <v>0</v>
      </c>
      <c r="F78" s="40">
        <f>F79</f>
        <v>0</v>
      </c>
    </row>
    <row r="79" spans="1:6" ht="38.25" customHeight="1">
      <c r="A79" s="51" t="s">
        <v>255</v>
      </c>
      <c r="B79" s="52">
        <v>10</v>
      </c>
      <c r="C79" s="56" t="s">
        <v>325</v>
      </c>
      <c r="D79" s="53">
        <v>0</v>
      </c>
      <c r="E79" s="53">
        <v>0</v>
      </c>
      <c r="F79" s="40">
        <f aca="true" t="shared" si="3" ref="F79:F92">D79-E79</f>
        <v>0</v>
      </c>
    </row>
    <row r="80" spans="1:6" ht="34.5" customHeight="1">
      <c r="A80" s="103" t="s">
        <v>286</v>
      </c>
      <c r="B80" s="104">
        <v>10</v>
      </c>
      <c r="C80" s="105" t="s">
        <v>327</v>
      </c>
      <c r="D80" s="72">
        <f>D81</f>
        <v>6600800</v>
      </c>
      <c r="E80" s="72">
        <f>E81</f>
        <v>5882072.82</v>
      </c>
      <c r="F80" s="67">
        <f t="shared" si="3"/>
        <v>718727.1799999997</v>
      </c>
    </row>
    <row r="81" spans="1:6" s="19" customFormat="1" ht="48.75" customHeight="1">
      <c r="A81" s="51" t="s">
        <v>287</v>
      </c>
      <c r="B81" s="52">
        <v>10</v>
      </c>
      <c r="C81" s="56" t="s">
        <v>326</v>
      </c>
      <c r="D81" s="53">
        <f>D85+D90+D82</f>
        <v>6600800</v>
      </c>
      <c r="E81" s="53">
        <f>E85+E90+E82</f>
        <v>5882072.82</v>
      </c>
      <c r="F81" s="53">
        <f>F85+F90+F82</f>
        <v>718727.1799999997</v>
      </c>
    </row>
    <row r="82" spans="1:6" ht="50.25" customHeight="1">
      <c r="A82" s="51" t="s">
        <v>437</v>
      </c>
      <c r="B82" s="52">
        <v>10</v>
      </c>
      <c r="C82" s="56" t="s">
        <v>436</v>
      </c>
      <c r="D82" s="53">
        <f>D83</f>
        <v>1188600</v>
      </c>
      <c r="E82" s="53">
        <f>E83</f>
        <v>1188600</v>
      </c>
      <c r="F82" s="40">
        <f t="shared" si="3"/>
        <v>0</v>
      </c>
    </row>
    <row r="83" spans="1:6" ht="43.5" customHeight="1">
      <c r="A83" s="51" t="s">
        <v>439</v>
      </c>
      <c r="B83" s="52">
        <v>10</v>
      </c>
      <c r="C83" s="56" t="s">
        <v>438</v>
      </c>
      <c r="D83" s="53">
        <f>D84</f>
        <v>1188600</v>
      </c>
      <c r="E83" s="53">
        <f>E84</f>
        <v>1188600</v>
      </c>
      <c r="F83" s="40">
        <f t="shared" si="3"/>
        <v>0</v>
      </c>
    </row>
    <row r="84" spans="1:6" ht="50.25" customHeight="1">
      <c r="A84" s="51" t="s">
        <v>441</v>
      </c>
      <c r="B84" s="52">
        <v>10</v>
      </c>
      <c r="C84" s="56" t="s">
        <v>440</v>
      </c>
      <c r="D84" s="53">
        <v>1188600</v>
      </c>
      <c r="E84" s="53">
        <v>1188600</v>
      </c>
      <c r="F84" s="40">
        <f t="shared" si="3"/>
        <v>0</v>
      </c>
    </row>
    <row r="85" spans="1:6" ht="21" customHeight="1">
      <c r="A85" s="51" t="s">
        <v>247</v>
      </c>
      <c r="B85" s="52">
        <v>10</v>
      </c>
      <c r="C85" s="56" t="s">
        <v>328</v>
      </c>
      <c r="D85" s="53">
        <f>D86+D88</f>
        <v>154600</v>
      </c>
      <c r="E85" s="53">
        <f>E86+E88</f>
        <v>154600</v>
      </c>
      <c r="F85" s="40">
        <f t="shared" si="3"/>
        <v>0</v>
      </c>
    </row>
    <row r="86" spans="1:6" ht="33.75" customHeight="1">
      <c r="A86" s="51" t="s">
        <v>288</v>
      </c>
      <c r="B86" s="52">
        <v>10</v>
      </c>
      <c r="C86" s="56" t="s">
        <v>329</v>
      </c>
      <c r="D86" s="53">
        <v>154400</v>
      </c>
      <c r="E86" s="53">
        <f>E87</f>
        <v>154400</v>
      </c>
      <c r="F86" s="40">
        <f t="shared" si="3"/>
        <v>0</v>
      </c>
    </row>
    <row r="87" spans="1:6" ht="30.75" customHeight="1">
      <c r="A87" s="51" t="s">
        <v>248</v>
      </c>
      <c r="B87" s="52">
        <v>10</v>
      </c>
      <c r="C87" s="56" t="s">
        <v>330</v>
      </c>
      <c r="D87" s="53">
        <v>154400</v>
      </c>
      <c r="E87" s="53">
        <v>154400</v>
      </c>
      <c r="F87" s="40">
        <f t="shared" si="3"/>
        <v>0</v>
      </c>
    </row>
    <row r="88" spans="1:6" ht="22.5" customHeight="1">
      <c r="A88" s="51" t="s">
        <v>252</v>
      </c>
      <c r="B88" s="52">
        <v>10</v>
      </c>
      <c r="C88" s="56" t="s">
        <v>331</v>
      </c>
      <c r="D88" s="53">
        <v>200</v>
      </c>
      <c r="E88" s="53">
        <v>200</v>
      </c>
      <c r="F88" s="40">
        <f t="shared" si="3"/>
        <v>0</v>
      </c>
    </row>
    <row r="89" spans="1:6" ht="32.25" customHeight="1">
      <c r="A89" s="51" t="s">
        <v>289</v>
      </c>
      <c r="B89" s="52">
        <v>10</v>
      </c>
      <c r="C89" s="56" t="s">
        <v>332</v>
      </c>
      <c r="D89" s="53">
        <v>200</v>
      </c>
      <c r="E89" s="53">
        <v>200</v>
      </c>
      <c r="F89" s="40">
        <f t="shared" si="3"/>
        <v>0</v>
      </c>
    </row>
    <row r="90" spans="1:6" ht="18.75" customHeight="1">
      <c r="A90" s="51" t="s">
        <v>249</v>
      </c>
      <c r="B90" s="52">
        <v>10</v>
      </c>
      <c r="C90" s="56" t="s">
        <v>333</v>
      </c>
      <c r="D90" s="53">
        <f>D91</f>
        <v>5257600</v>
      </c>
      <c r="E90" s="53">
        <f>E91</f>
        <v>4538872.82</v>
      </c>
      <c r="F90" s="40">
        <f t="shared" si="3"/>
        <v>718727.1799999997</v>
      </c>
    </row>
    <row r="91" spans="1:6" ht="26.25" customHeight="1">
      <c r="A91" s="51" t="s">
        <v>250</v>
      </c>
      <c r="B91" s="52">
        <v>10</v>
      </c>
      <c r="C91" s="56" t="s">
        <v>334</v>
      </c>
      <c r="D91" s="53">
        <f>D92</f>
        <v>5257600</v>
      </c>
      <c r="E91" s="53">
        <f>E92</f>
        <v>4538872.82</v>
      </c>
      <c r="F91" s="40">
        <f t="shared" si="3"/>
        <v>718727.1799999997</v>
      </c>
    </row>
    <row r="92" spans="1:6" ht="22.5" customHeight="1">
      <c r="A92" s="51" t="s">
        <v>251</v>
      </c>
      <c r="B92" s="52">
        <v>10</v>
      </c>
      <c r="C92" s="56" t="s">
        <v>335</v>
      </c>
      <c r="D92" s="53">
        <v>5257600</v>
      </c>
      <c r="E92" s="53">
        <v>4538872.82</v>
      </c>
      <c r="F92" s="40">
        <f t="shared" si="3"/>
        <v>718727.1799999997</v>
      </c>
    </row>
    <row r="93" spans="1:6" ht="12" customHeight="1">
      <c r="A93" s="18" t="s">
        <v>341</v>
      </c>
      <c r="B93" s="35"/>
      <c r="C93" s="11" t="s">
        <v>342</v>
      </c>
      <c r="D93" s="12"/>
      <c r="E93" s="5">
        <v>0</v>
      </c>
      <c r="F93" s="6"/>
    </row>
    <row r="94" spans="1:6" ht="23.25" customHeight="1">
      <c r="A94" s="18" t="s">
        <v>343</v>
      </c>
      <c r="B94" s="35"/>
      <c r="C94" s="11" t="s">
        <v>342</v>
      </c>
      <c r="D94" s="12">
        <f>D16</f>
        <v>15706800</v>
      </c>
      <c r="E94" s="12">
        <f>E16</f>
        <v>13408094.14</v>
      </c>
      <c r="F94" s="12">
        <f>F16</f>
        <v>2298705.8599999994</v>
      </c>
    </row>
    <row r="95" ht="10.5" customHeight="1"/>
    <row r="97" ht="11.25" customHeight="1"/>
    <row r="101" ht="10.5" customHeight="1"/>
    <row r="102" ht="10.5" customHeight="1"/>
    <row r="103" ht="9.75" customHeight="1"/>
    <row r="104" ht="31.5" customHeight="1"/>
    <row r="105" ht="25.5" customHeight="1"/>
    <row r="106" ht="39" customHeight="1"/>
    <row r="107" ht="54" customHeight="1"/>
    <row r="108" ht="24.75" customHeight="1"/>
    <row r="109" ht="25.5" customHeight="1"/>
    <row r="110" ht="36.75" customHeight="1"/>
    <row r="111" ht="29.25" customHeight="1"/>
    <row r="112" ht="27" customHeight="1"/>
    <row r="113" ht="26.25" customHeight="1"/>
    <row r="114" ht="171" customHeight="1"/>
    <row r="115" ht="16.5" customHeight="1" hidden="1"/>
    <row r="116" ht="16.5" customHeight="1" hidden="1"/>
    <row r="117" ht="15" customHeight="1" hidden="1"/>
    <row r="118" ht="18.75" customHeight="1" hidden="1"/>
    <row r="119" ht="15" customHeight="1" hidden="1"/>
    <row r="120" ht="21" customHeight="1" hidden="1"/>
    <row r="121" ht="12" customHeight="1" hidden="1"/>
    <row r="122" ht="12.75" customHeight="1" hidden="1"/>
    <row r="123" ht="16.5" customHeight="1" hidden="1"/>
    <row r="124" ht="16.5" customHeight="1" hidden="1"/>
    <row r="125" ht="17.25" customHeight="1" hidden="1"/>
    <row r="126" ht="18" customHeight="1" hidden="1"/>
    <row r="127" ht="26.25" customHeight="1" hidden="1"/>
    <row r="128" ht="25.5" customHeight="1" hidden="1"/>
    <row r="129" ht="15" customHeight="1" hidden="1"/>
    <row r="130" ht="27.75" customHeight="1" hidden="1"/>
    <row r="131" ht="27.75" customHeight="1" hidden="1" thickBot="1"/>
    <row r="132" ht="3.75" customHeight="1"/>
    <row r="133" ht="38.25" customHeight="1"/>
    <row r="134" ht="44.25" customHeight="1"/>
    <row r="135" ht="20.25" customHeight="1"/>
    <row r="136" ht="10.5" customHeight="1"/>
    <row r="137" ht="24.75" customHeight="1"/>
    <row r="138" ht="8.25" customHeight="1"/>
    <row r="139" ht="6.75" customHeight="1"/>
    <row r="140" ht="12.75" customHeight="1"/>
    <row r="141" ht="12.75" customHeight="1"/>
    <row r="142" ht="12.75" customHeight="1"/>
    <row r="143" ht="12.75" customHeight="1"/>
    <row r="144" ht="1.5" customHeight="1"/>
    <row r="145" ht="22.5" customHeight="1" hidden="1"/>
    <row r="146" ht="1.5" customHeight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0.75" customHeight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11.25" customHeight="1" hidden="1"/>
    <row r="166" ht="23.25" customHeight="1" hidden="1"/>
    <row r="167" ht="9.75" customHeight="1" hidden="1"/>
    <row r="168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300" verticalDpi="3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1"/>
  <sheetViews>
    <sheetView showGridLines="0" tabSelected="1" workbookViewId="0" topLeftCell="A1">
      <selection activeCell="D18" sqref="D18"/>
    </sheetView>
  </sheetViews>
  <sheetFormatPr defaultColWidth="0" defaultRowHeight="12.75"/>
  <cols>
    <col min="1" max="1" width="26.125" style="86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59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 customHeight="1">
      <c r="B1" s="62" t="s">
        <v>215</v>
      </c>
      <c r="C1" s="33"/>
      <c r="E1" s="95" t="s">
        <v>210</v>
      </c>
      <c r="F1" s="140"/>
    </row>
    <row r="2" spans="1:6" ht="9" customHeight="1">
      <c r="A2" s="87"/>
      <c r="B2" s="13"/>
      <c r="C2" s="60"/>
      <c r="D2" s="96"/>
      <c r="E2" s="96"/>
      <c r="F2" s="141"/>
    </row>
    <row r="3" spans="1:6" ht="12.75">
      <c r="A3" s="88"/>
      <c r="B3" s="14" t="s">
        <v>203</v>
      </c>
      <c r="C3" s="14" t="s">
        <v>202</v>
      </c>
      <c r="D3" s="97" t="s">
        <v>223</v>
      </c>
      <c r="E3" s="98"/>
      <c r="F3" s="142" t="s">
        <v>198</v>
      </c>
    </row>
    <row r="4" spans="1:6" ht="12.75">
      <c r="A4" s="88" t="s">
        <v>201</v>
      </c>
      <c r="B4" s="14" t="s">
        <v>204</v>
      </c>
      <c r="C4" s="2" t="s">
        <v>227</v>
      </c>
      <c r="D4" s="97" t="s">
        <v>222</v>
      </c>
      <c r="E4" s="99" t="s">
        <v>214</v>
      </c>
      <c r="F4" s="143" t="s">
        <v>199</v>
      </c>
    </row>
    <row r="5" spans="1:6" ht="11.25" customHeight="1">
      <c r="A5" s="88"/>
      <c r="B5" s="14" t="s">
        <v>205</v>
      </c>
      <c r="C5" s="14" t="s">
        <v>226</v>
      </c>
      <c r="D5" s="97" t="s">
        <v>199</v>
      </c>
      <c r="E5" s="97"/>
      <c r="F5" s="144"/>
    </row>
    <row r="6" spans="1:6" ht="13.5" thickBot="1">
      <c r="A6" s="89">
        <v>1</v>
      </c>
      <c r="B6" s="54">
        <v>2</v>
      </c>
      <c r="C6" s="54">
        <v>3</v>
      </c>
      <c r="D6" s="100" t="s">
        <v>197</v>
      </c>
      <c r="E6" s="100" t="s">
        <v>216</v>
      </c>
      <c r="F6" s="145" t="s">
        <v>217</v>
      </c>
    </row>
    <row r="7" spans="1:7" s="118" customFormat="1" ht="15" customHeight="1" thickBot="1">
      <c r="A7" s="119" t="s">
        <v>344</v>
      </c>
      <c r="B7" s="120">
        <v>200</v>
      </c>
      <c r="C7" s="121" t="s">
        <v>345</v>
      </c>
      <c r="D7" s="122">
        <f>D9+D77+D85+D92+D111+D168+D175+D195+D200+D205</f>
        <v>15750400</v>
      </c>
      <c r="E7" s="122">
        <f>E9+E77+E85+E92+E111+E175+E194+E200+E174+E205</f>
        <v>12950813.149999999</v>
      </c>
      <c r="F7" s="146">
        <f>D7-E7</f>
        <v>2799586.8500000015</v>
      </c>
      <c r="G7" s="117"/>
    </row>
    <row r="8" spans="1:7" ht="26.25" customHeight="1" thickBot="1">
      <c r="A8" s="128" t="s">
        <v>425</v>
      </c>
      <c r="B8" s="129"/>
      <c r="C8" s="130" t="s">
        <v>347</v>
      </c>
      <c r="D8" s="131">
        <f>D7</f>
        <v>15750400</v>
      </c>
      <c r="E8" s="131">
        <f>E7</f>
        <v>12950813.149999999</v>
      </c>
      <c r="F8" s="147">
        <f>D8-E8</f>
        <v>2799586.8500000015</v>
      </c>
      <c r="G8" s="17"/>
    </row>
    <row r="9" spans="1:6" ht="22.5" customHeight="1" thickBot="1">
      <c r="A9" s="124" t="s">
        <v>386</v>
      </c>
      <c r="B9" s="125">
        <v>200</v>
      </c>
      <c r="C9" s="126" t="s">
        <v>348</v>
      </c>
      <c r="D9" s="127">
        <f>D10+D21+D56</f>
        <v>3957790</v>
      </c>
      <c r="E9" s="127">
        <f>E10+E21+E56</f>
        <v>3945218.9499999997</v>
      </c>
      <c r="F9" s="148">
        <f>D9-E9</f>
        <v>12571.05000000028</v>
      </c>
    </row>
    <row r="10" spans="1:6" ht="42" customHeight="1">
      <c r="A10" s="90" t="s">
        <v>346</v>
      </c>
      <c r="B10" s="52">
        <v>200</v>
      </c>
      <c r="C10" s="56" t="s">
        <v>349</v>
      </c>
      <c r="D10" s="53">
        <f aca="true" t="shared" si="0" ref="D10:F11">D11</f>
        <v>554150</v>
      </c>
      <c r="E10" s="53">
        <f t="shared" si="0"/>
        <v>553930.88</v>
      </c>
      <c r="F10" s="149">
        <f t="shared" si="0"/>
        <v>219.12000000002445</v>
      </c>
    </row>
    <row r="11" spans="1:6" ht="47.25" customHeight="1">
      <c r="A11" s="82" t="s">
        <v>400</v>
      </c>
      <c r="B11" s="52"/>
      <c r="C11" s="56" t="s">
        <v>30</v>
      </c>
      <c r="D11" s="53">
        <f t="shared" si="0"/>
        <v>554150</v>
      </c>
      <c r="E11" s="53">
        <f t="shared" si="0"/>
        <v>553930.88</v>
      </c>
      <c r="F11" s="149">
        <f t="shared" si="0"/>
        <v>219.12000000002445</v>
      </c>
    </row>
    <row r="12" spans="1:7" ht="23.25" customHeight="1">
      <c r="A12" s="83" t="s">
        <v>401</v>
      </c>
      <c r="B12" s="55"/>
      <c r="C12" s="38" t="s">
        <v>29</v>
      </c>
      <c r="D12" s="57">
        <f>D13+D18</f>
        <v>554150</v>
      </c>
      <c r="E12" s="57">
        <f>E13+E18</f>
        <v>553930.88</v>
      </c>
      <c r="F12" s="150">
        <f>F13+F18</f>
        <v>219.12000000002445</v>
      </c>
      <c r="G12" s="17"/>
    </row>
    <row r="13" spans="1:7" ht="15.75" customHeight="1">
      <c r="A13" s="83" t="s">
        <v>397</v>
      </c>
      <c r="B13" s="55"/>
      <c r="C13" s="38" t="s">
        <v>31</v>
      </c>
      <c r="D13" s="59">
        <f>D14</f>
        <v>554150</v>
      </c>
      <c r="E13" s="59">
        <f>E14</f>
        <v>553930.88</v>
      </c>
      <c r="F13" s="151">
        <f>F14</f>
        <v>219.12000000002445</v>
      </c>
      <c r="G13" s="17"/>
    </row>
    <row r="14" spans="1:6" ht="20.25" customHeight="1">
      <c r="A14" s="78" t="s">
        <v>371</v>
      </c>
      <c r="B14" s="55"/>
      <c r="C14" s="38" t="s">
        <v>32</v>
      </c>
      <c r="D14" s="59">
        <f>D15+D16</f>
        <v>554150</v>
      </c>
      <c r="E14" s="59">
        <f>E15+E16</f>
        <v>553930.88</v>
      </c>
      <c r="F14" s="151">
        <f>F15+F16</f>
        <v>219.12000000002445</v>
      </c>
    </row>
    <row r="15" spans="1:6" s="75" customFormat="1" ht="12" customHeight="1">
      <c r="A15" s="102" t="s">
        <v>372</v>
      </c>
      <c r="B15" s="71"/>
      <c r="C15" s="66" t="s">
        <v>33</v>
      </c>
      <c r="D15" s="67">
        <v>432950</v>
      </c>
      <c r="E15" s="67">
        <v>432767.72</v>
      </c>
      <c r="F15" s="152">
        <f>D15-E15</f>
        <v>182.28000000002794</v>
      </c>
    </row>
    <row r="16" spans="1:7" s="75" customFormat="1" ht="21.75" customHeight="1">
      <c r="A16" s="102" t="s">
        <v>374</v>
      </c>
      <c r="B16" s="71"/>
      <c r="C16" s="66" t="s">
        <v>34</v>
      </c>
      <c r="D16" s="67">
        <v>121200</v>
      </c>
      <c r="E16" s="67">
        <v>121163.16</v>
      </c>
      <c r="F16" s="152">
        <f>D16-E16</f>
        <v>36.83999999999651</v>
      </c>
      <c r="G16" s="76"/>
    </row>
    <row r="17" spans="1:6" s="19" customFormat="1" ht="15" customHeight="1">
      <c r="A17" s="83" t="s">
        <v>398</v>
      </c>
      <c r="B17" s="37"/>
      <c r="C17" s="38" t="s">
        <v>35</v>
      </c>
      <c r="D17" s="59">
        <f aca="true" t="shared" si="1" ref="D17:F18">D18</f>
        <v>0</v>
      </c>
      <c r="E17" s="59">
        <f t="shared" si="1"/>
        <v>0</v>
      </c>
      <c r="F17" s="151">
        <f t="shared" si="1"/>
        <v>0</v>
      </c>
    </row>
    <row r="18" spans="1:6" s="19" customFormat="1" ht="24" customHeight="1">
      <c r="A18" s="78" t="s">
        <v>371</v>
      </c>
      <c r="B18" s="37"/>
      <c r="C18" s="38" t="s">
        <v>36</v>
      </c>
      <c r="D18" s="40">
        <f>D19+D20</f>
        <v>0</v>
      </c>
      <c r="E18" s="40">
        <f t="shared" si="1"/>
        <v>0</v>
      </c>
      <c r="F18" s="153">
        <f t="shared" si="1"/>
        <v>0</v>
      </c>
    </row>
    <row r="19" spans="1:6" s="75" customFormat="1" ht="15" customHeight="1">
      <c r="A19" s="102" t="s">
        <v>373</v>
      </c>
      <c r="B19" s="71"/>
      <c r="C19" s="66" t="s">
        <v>37</v>
      </c>
      <c r="D19" s="67">
        <v>0</v>
      </c>
      <c r="E19" s="67">
        <v>0</v>
      </c>
      <c r="F19" s="152">
        <f>D19-E19</f>
        <v>0</v>
      </c>
    </row>
    <row r="20" spans="1:6" s="75" customFormat="1" ht="21" customHeight="1">
      <c r="A20" s="102" t="s">
        <v>374</v>
      </c>
      <c r="B20" s="71"/>
      <c r="C20" s="66" t="s">
        <v>62</v>
      </c>
      <c r="D20" s="67">
        <v>0</v>
      </c>
      <c r="E20" s="67"/>
      <c r="F20" s="152">
        <f>D20-E20</f>
        <v>0</v>
      </c>
    </row>
    <row r="21" spans="1:7" ht="71.25" customHeight="1">
      <c r="A21" s="83" t="s">
        <v>402</v>
      </c>
      <c r="B21" s="37"/>
      <c r="C21" s="38" t="s">
        <v>350</v>
      </c>
      <c r="D21" s="40">
        <f>D22+D50</f>
        <v>3344390</v>
      </c>
      <c r="E21" s="40">
        <f>E22+E47+E50</f>
        <v>3333062.9099999997</v>
      </c>
      <c r="F21" s="153">
        <f>D21-E21</f>
        <v>11327.090000000317</v>
      </c>
      <c r="G21" s="17"/>
    </row>
    <row r="22" spans="1:7" ht="15" customHeight="1">
      <c r="A22" s="82" t="s">
        <v>400</v>
      </c>
      <c r="B22" s="37"/>
      <c r="C22" s="38" t="s">
        <v>38</v>
      </c>
      <c r="D22" s="40">
        <f>D23+D32+D37+D47</f>
        <v>3344190</v>
      </c>
      <c r="E22" s="40">
        <f>E23</f>
        <v>3154550.8299999996</v>
      </c>
      <c r="F22" s="153">
        <f>F23</f>
        <v>11289.17000000013</v>
      </c>
      <c r="G22" s="17"/>
    </row>
    <row r="23" spans="1:6" ht="18.75" customHeight="1">
      <c r="A23" s="83" t="s">
        <v>403</v>
      </c>
      <c r="B23" s="37"/>
      <c r="C23" s="38" t="s">
        <v>39</v>
      </c>
      <c r="D23" s="40">
        <f>D24+D28</f>
        <v>2675280</v>
      </c>
      <c r="E23" s="40">
        <f>E24+E28+E32+E37</f>
        <v>3154550.8299999996</v>
      </c>
      <c r="F23" s="153">
        <f>F24+F28+F32+F37</f>
        <v>11289.17000000013</v>
      </c>
    </row>
    <row r="24" spans="1:6" ht="15.75" customHeight="1">
      <c r="A24" s="83" t="s">
        <v>397</v>
      </c>
      <c r="B24" s="37"/>
      <c r="C24" s="38" t="s">
        <v>40</v>
      </c>
      <c r="D24" s="59">
        <f>D25</f>
        <v>2463910</v>
      </c>
      <c r="E24" s="59">
        <f>E25</f>
        <v>2459445.8899999997</v>
      </c>
      <c r="F24" s="151">
        <f>F25</f>
        <v>4464.110000000102</v>
      </c>
    </row>
    <row r="25" spans="1:6" ht="21.75" customHeight="1">
      <c r="A25" s="78" t="s">
        <v>371</v>
      </c>
      <c r="B25" s="37"/>
      <c r="C25" s="38" t="s">
        <v>41</v>
      </c>
      <c r="D25" s="40">
        <f>D26+D27</f>
        <v>2463910</v>
      </c>
      <c r="E25" s="40">
        <f>E26+E27</f>
        <v>2459445.8899999997</v>
      </c>
      <c r="F25" s="153">
        <f>F26+F27</f>
        <v>4464.110000000102</v>
      </c>
    </row>
    <row r="26" spans="1:6" s="70" customFormat="1" ht="14.25" customHeight="1">
      <c r="A26" s="102" t="s">
        <v>372</v>
      </c>
      <c r="B26" s="71"/>
      <c r="C26" s="66" t="s">
        <v>42</v>
      </c>
      <c r="D26" s="67">
        <v>1836900</v>
      </c>
      <c r="E26" s="67">
        <v>1836883.16</v>
      </c>
      <c r="F26" s="152">
        <f>D26-E26</f>
        <v>16.84000000008382</v>
      </c>
    </row>
    <row r="27" spans="1:6" s="70" customFormat="1" ht="23.25" customHeight="1">
      <c r="A27" s="102" t="s">
        <v>374</v>
      </c>
      <c r="B27" s="71"/>
      <c r="C27" s="66" t="s">
        <v>43</v>
      </c>
      <c r="D27" s="67">
        <v>627010</v>
      </c>
      <c r="E27" s="67">
        <v>622562.73</v>
      </c>
      <c r="F27" s="152">
        <f>D27-E27</f>
        <v>4447.270000000019</v>
      </c>
    </row>
    <row r="28" spans="1:6" s="70" customFormat="1" ht="24.75" customHeight="1">
      <c r="A28" s="83" t="s">
        <v>398</v>
      </c>
      <c r="B28" s="74"/>
      <c r="C28" s="69" t="s">
        <v>44</v>
      </c>
      <c r="D28" s="59">
        <f>D29</f>
        <v>211370</v>
      </c>
      <c r="E28" s="59">
        <f>E29</f>
        <v>211369.09</v>
      </c>
      <c r="F28" s="151">
        <f>F29</f>
        <v>0.9100000000034925</v>
      </c>
    </row>
    <row r="29" spans="1:6" ht="23.25" customHeight="1">
      <c r="A29" s="78" t="s">
        <v>371</v>
      </c>
      <c r="B29" s="37"/>
      <c r="C29" s="38" t="s">
        <v>45</v>
      </c>
      <c r="D29" s="40">
        <f>D30+D31</f>
        <v>211370</v>
      </c>
      <c r="E29" s="40">
        <f>E30+E31</f>
        <v>211369.09</v>
      </c>
      <c r="F29" s="153">
        <f>F30+F31</f>
        <v>0.9100000000034925</v>
      </c>
    </row>
    <row r="30" spans="1:6" s="70" customFormat="1" ht="15" customHeight="1">
      <c r="A30" s="102" t="s">
        <v>373</v>
      </c>
      <c r="B30" s="65"/>
      <c r="C30" s="66" t="s">
        <v>46</v>
      </c>
      <c r="D30" s="67">
        <v>211370</v>
      </c>
      <c r="E30" s="67">
        <v>211369.09</v>
      </c>
      <c r="F30" s="152">
        <f>D30-E30</f>
        <v>0.9100000000034925</v>
      </c>
    </row>
    <row r="31" spans="1:6" s="70" customFormat="1" ht="21.75" customHeight="1">
      <c r="A31" s="102" t="s">
        <v>374</v>
      </c>
      <c r="B31" s="65"/>
      <c r="C31" s="66" t="s">
        <v>63</v>
      </c>
      <c r="D31" s="67">
        <v>0</v>
      </c>
      <c r="E31" s="67">
        <v>0</v>
      </c>
      <c r="F31" s="152">
        <f>D31-E31</f>
        <v>0</v>
      </c>
    </row>
    <row r="32" spans="1:6" s="70" customFormat="1" ht="35.25" customHeight="1" hidden="1">
      <c r="A32" s="83"/>
      <c r="B32" s="68"/>
      <c r="C32" s="69"/>
      <c r="D32" s="59"/>
      <c r="E32" s="59"/>
      <c r="F32" s="59"/>
    </row>
    <row r="33" spans="1:6" ht="12.75" customHeight="1" hidden="1">
      <c r="A33" s="78"/>
      <c r="B33" s="36"/>
      <c r="C33" s="38"/>
      <c r="D33" s="40"/>
      <c r="E33" s="40"/>
      <c r="F33" s="153"/>
    </row>
    <row r="34" spans="1:6" s="70" customFormat="1" ht="15" customHeight="1" hidden="1">
      <c r="A34" s="102"/>
      <c r="B34" s="65"/>
      <c r="C34" s="66"/>
      <c r="D34" s="67"/>
      <c r="E34" s="67"/>
      <c r="F34" s="152"/>
    </row>
    <row r="35" spans="1:6" s="70" customFormat="1" ht="15" customHeight="1" hidden="1">
      <c r="A35" s="102"/>
      <c r="B35" s="65"/>
      <c r="C35" s="66"/>
      <c r="D35" s="67"/>
      <c r="E35" s="67"/>
      <c r="F35" s="152"/>
    </row>
    <row r="36" spans="1:6" s="70" customFormat="1" ht="3" customHeight="1">
      <c r="A36" s="102"/>
      <c r="B36" s="65"/>
      <c r="C36" s="66"/>
      <c r="D36" s="67"/>
      <c r="E36" s="67"/>
      <c r="F36" s="152"/>
    </row>
    <row r="37" spans="1:6" ht="35.25" customHeight="1">
      <c r="A37" s="83" t="s">
        <v>393</v>
      </c>
      <c r="B37" s="36"/>
      <c r="C37" s="38" t="s">
        <v>47</v>
      </c>
      <c r="D37" s="40">
        <f>D38+D44</f>
        <v>490560</v>
      </c>
      <c r="E37" s="40">
        <f>E38+E44</f>
        <v>483735.85</v>
      </c>
      <c r="F37" s="153">
        <f>D37-E37</f>
        <v>6824.150000000023</v>
      </c>
    </row>
    <row r="38" spans="1:6" ht="18" customHeight="1">
      <c r="A38" s="78" t="s">
        <v>375</v>
      </c>
      <c r="B38" s="36"/>
      <c r="C38" s="38" t="s">
        <v>48</v>
      </c>
      <c r="D38" s="40">
        <f>D41+D42+D43+D40+D39</f>
        <v>260460</v>
      </c>
      <c r="E38" s="40">
        <f>E41+E42+E43+E40+E39</f>
        <v>253789.19</v>
      </c>
      <c r="F38" s="153">
        <f>F41+F42+F43+F40+F39</f>
        <v>6670.8099999999895</v>
      </c>
    </row>
    <row r="39" spans="1:6" ht="18" customHeight="1">
      <c r="A39" s="78" t="s">
        <v>377</v>
      </c>
      <c r="B39" s="36"/>
      <c r="C39" s="38" t="s">
        <v>190</v>
      </c>
      <c r="D39" s="40">
        <v>39000</v>
      </c>
      <c r="E39" s="40">
        <v>36571.08</v>
      </c>
      <c r="F39" s="153">
        <f>D39-E39</f>
        <v>2428.9199999999983</v>
      </c>
    </row>
    <row r="40" spans="1:6" ht="18" customHeight="1">
      <c r="A40" s="78" t="s">
        <v>461</v>
      </c>
      <c r="B40" s="36"/>
      <c r="C40" s="38" t="s">
        <v>54</v>
      </c>
      <c r="D40" s="40">
        <v>1060</v>
      </c>
      <c r="E40" s="40">
        <v>1054.78</v>
      </c>
      <c r="F40" s="153">
        <f>D40-E40</f>
        <v>5.220000000000027</v>
      </c>
    </row>
    <row r="41" spans="1:6" s="70" customFormat="1" ht="13.5" customHeight="1">
      <c r="A41" s="102" t="s">
        <v>378</v>
      </c>
      <c r="B41" s="65"/>
      <c r="C41" s="66" t="s">
        <v>49</v>
      </c>
      <c r="D41" s="67">
        <v>55800</v>
      </c>
      <c r="E41" s="67">
        <v>51632.43</v>
      </c>
      <c r="F41" s="152">
        <f>D41-E41</f>
        <v>4167.57</v>
      </c>
    </row>
    <row r="42" spans="1:6" s="70" customFormat="1" ht="22.5" customHeight="1">
      <c r="A42" s="102" t="s">
        <v>379</v>
      </c>
      <c r="B42" s="65"/>
      <c r="C42" s="66" t="s">
        <v>50</v>
      </c>
      <c r="D42" s="67">
        <v>59300</v>
      </c>
      <c r="E42" s="67">
        <v>59232.55</v>
      </c>
      <c r="F42" s="152">
        <f>D42-E42</f>
        <v>67.44999999999709</v>
      </c>
    </row>
    <row r="43" spans="1:6" s="70" customFormat="1" ht="14.25" customHeight="1">
      <c r="A43" s="102" t="s">
        <v>380</v>
      </c>
      <c r="B43" s="65"/>
      <c r="C43" s="66" t="s">
        <v>51</v>
      </c>
      <c r="D43" s="67">
        <v>105300</v>
      </c>
      <c r="E43" s="67">
        <v>105298.35</v>
      </c>
      <c r="F43" s="152">
        <f>D43-E43</f>
        <v>1.6499999999941792</v>
      </c>
    </row>
    <row r="44" spans="1:6" ht="17.25" customHeight="1">
      <c r="A44" s="78" t="s">
        <v>384</v>
      </c>
      <c r="B44" s="36"/>
      <c r="C44" s="38" t="s">
        <v>52</v>
      </c>
      <c r="D44" s="40">
        <f>D45+D46</f>
        <v>230100</v>
      </c>
      <c r="E44" s="40">
        <f>E46+E45</f>
        <v>229946.66</v>
      </c>
      <c r="F44" s="153">
        <f>F46</f>
        <v>60.33999999999651</v>
      </c>
    </row>
    <row r="45" spans="1:6" s="70" customFormat="1" ht="24.75" customHeight="1">
      <c r="A45" s="102" t="s">
        <v>434</v>
      </c>
      <c r="B45" s="65"/>
      <c r="C45" s="66" t="s">
        <v>53</v>
      </c>
      <c r="D45" s="67">
        <v>47300</v>
      </c>
      <c r="E45" s="67">
        <v>47207</v>
      </c>
      <c r="F45" s="152">
        <f>D45-E45</f>
        <v>93</v>
      </c>
    </row>
    <row r="46" spans="1:6" s="70" customFormat="1" ht="24.75" customHeight="1">
      <c r="A46" s="102" t="s">
        <v>385</v>
      </c>
      <c r="B46" s="65"/>
      <c r="C46" s="66" t="s">
        <v>159</v>
      </c>
      <c r="D46" s="67">
        <v>182800</v>
      </c>
      <c r="E46" s="67">
        <v>182739.66</v>
      </c>
      <c r="F46" s="152">
        <f>D46-E46</f>
        <v>60.33999999999651</v>
      </c>
    </row>
    <row r="47" spans="1:6" ht="57.75" customHeight="1">
      <c r="A47" s="83" t="s">
        <v>59</v>
      </c>
      <c r="B47" s="36"/>
      <c r="C47" s="38" t="s">
        <v>186</v>
      </c>
      <c r="D47" s="40">
        <f>D48+D49</f>
        <v>178350</v>
      </c>
      <c r="E47" s="40">
        <f>E48+E49</f>
        <v>178312.08</v>
      </c>
      <c r="F47" s="153">
        <f>F48+F49</f>
        <v>37.920000000012806</v>
      </c>
    </row>
    <row r="48" spans="1:6" ht="20.25" customHeight="1">
      <c r="A48" s="102" t="s">
        <v>383</v>
      </c>
      <c r="B48" s="36"/>
      <c r="C48" s="38" t="s">
        <v>8</v>
      </c>
      <c r="D48" s="40">
        <v>45000</v>
      </c>
      <c r="E48" s="40">
        <v>44976</v>
      </c>
      <c r="F48" s="153">
        <f>D48-E48</f>
        <v>24</v>
      </c>
    </row>
    <row r="49" spans="1:6" s="70" customFormat="1" ht="15" customHeight="1">
      <c r="A49" s="102" t="s">
        <v>383</v>
      </c>
      <c r="B49" s="65"/>
      <c r="C49" s="66" t="s">
        <v>58</v>
      </c>
      <c r="D49" s="67">
        <v>133350</v>
      </c>
      <c r="E49" s="67">
        <v>133336.08</v>
      </c>
      <c r="F49" s="152">
        <f>D49-E49</f>
        <v>13.920000000012806</v>
      </c>
    </row>
    <row r="50" spans="1:6" s="70" customFormat="1" ht="15" customHeight="1">
      <c r="A50" s="84" t="s">
        <v>404</v>
      </c>
      <c r="B50" s="68"/>
      <c r="C50" s="69" t="s">
        <v>60</v>
      </c>
      <c r="D50" s="59">
        <f aca="true" t="shared" si="2" ref="D50:F51">D51</f>
        <v>200</v>
      </c>
      <c r="E50" s="59">
        <f t="shared" si="2"/>
        <v>200</v>
      </c>
      <c r="F50" s="151">
        <f t="shared" si="2"/>
        <v>0</v>
      </c>
    </row>
    <row r="51" spans="1:6" s="70" customFormat="1" ht="111.75" customHeight="1">
      <c r="A51" s="83" t="s">
        <v>405</v>
      </c>
      <c r="B51" s="68"/>
      <c r="C51" s="69" t="s">
        <v>60</v>
      </c>
      <c r="D51" s="59">
        <f t="shared" si="2"/>
        <v>200</v>
      </c>
      <c r="E51" s="59">
        <f t="shared" si="2"/>
        <v>200</v>
      </c>
      <c r="F51" s="151">
        <f t="shared" si="2"/>
        <v>0</v>
      </c>
    </row>
    <row r="52" spans="1:6" s="70" customFormat="1" ht="318.75" customHeight="1">
      <c r="A52" s="85" t="s">
        <v>406</v>
      </c>
      <c r="B52" s="68"/>
      <c r="C52" s="69" t="s">
        <v>60</v>
      </c>
      <c r="D52" s="59">
        <f aca="true" t="shared" si="3" ref="D52:F54">D53</f>
        <v>200</v>
      </c>
      <c r="E52" s="59">
        <f t="shared" si="3"/>
        <v>200</v>
      </c>
      <c r="F52" s="151">
        <f t="shared" si="3"/>
        <v>0</v>
      </c>
    </row>
    <row r="53" spans="1:6" s="70" customFormat="1" ht="15" customHeight="1">
      <c r="A53" s="83" t="s">
        <v>393</v>
      </c>
      <c r="B53" s="68"/>
      <c r="C53" s="69" t="s">
        <v>61</v>
      </c>
      <c r="D53" s="59">
        <f t="shared" si="3"/>
        <v>200</v>
      </c>
      <c r="E53" s="59">
        <f t="shared" si="3"/>
        <v>200</v>
      </c>
      <c r="F53" s="151">
        <f t="shared" si="3"/>
        <v>0</v>
      </c>
    </row>
    <row r="54" spans="1:6" s="70" customFormat="1" ht="21" customHeight="1">
      <c r="A54" s="78" t="s">
        <v>384</v>
      </c>
      <c r="B54" s="68"/>
      <c r="C54" s="69" t="s">
        <v>188</v>
      </c>
      <c r="D54" s="58">
        <f t="shared" si="3"/>
        <v>200</v>
      </c>
      <c r="E54" s="58">
        <f t="shared" si="3"/>
        <v>200</v>
      </c>
      <c r="F54" s="154">
        <f t="shared" si="3"/>
        <v>0</v>
      </c>
    </row>
    <row r="55" spans="1:6" s="70" customFormat="1" ht="25.5" customHeight="1">
      <c r="A55" s="102" t="s">
        <v>385</v>
      </c>
      <c r="B55" s="65"/>
      <c r="C55" s="66" t="s">
        <v>187</v>
      </c>
      <c r="D55" s="72">
        <v>200</v>
      </c>
      <c r="E55" s="72">
        <v>200</v>
      </c>
      <c r="F55" s="152">
        <f>D55-E55</f>
        <v>0</v>
      </c>
    </row>
    <row r="56" spans="1:6" s="75" customFormat="1" ht="27" customHeight="1">
      <c r="A56" s="83" t="s">
        <v>407</v>
      </c>
      <c r="B56" s="68"/>
      <c r="C56" s="69" t="s">
        <v>351</v>
      </c>
      <c r="D56" s="59">
        <f>D61+D66+D72+D76+D67+D63</f>
        <v>59250</v>
      </c>
      <c r="E56" s="59">
        <f>E61+E66+E72+E76+E67+E63</f>
        <v>58225.16</v>
      </c>
      <c r="F56" s="59">
        <f>F61+F66+F72+F76+F67+F63</f>
        <v>1024.8399999999965</v>
      </c>
    </row>
    <row r="57" spans="1:6" s="75" customFormat="1" ht="15" customHeight="1" hidden="1">
      <c r="A57" s="91"/>
      <c r="B57" s="68"/>
      <c r="C57" s="69"/>
      <c r="D57" s="59">
        <f aca="true" t="shared" si="4" ref="D57:F58">D58</f>
        <v>0</v>
      </c>
      <c r="E57" s="59">
        <f t="shared" si="4"/>
        <v>0</v>
      </c>
      <c r="F57" s="151">
        <f t="shared" si="4"/>
        <v>0</v>
      </c>
    </row>
    <row r="58" spans="1:6" s="70" customFormat="1" ht="1.5" customHeight="1">
      <c r="A58" s="83" t="s">
        <v>408</v>
      </c>
      <c r="B58" s="68"/>
      <c r="C58" s="69" t="s">
        <v>64</v>
      </c>
      <c r="D58" s="59">
        <f t="shared" si="4"/>
        <v>0</v>
      </c>
      <c r="E58" s="59">
        <f t="shared" si="4"/>
        <v>0</v>
      </c>
      <c r="F58" s="151">
        <f t="shared" si="4"/>
        <v>0</v>
      </c>
    </row>
    <row r="59" spans="1:6" s="70" customFormat="1" ht="0.75" customHeight="1" hidden="1">
      <c r="A59" s="83" t="s">
        <v>442</v>
      </c>
      <c r="B59" s="68"/>
      <c r="C59" s="69" t="s">
        <v>443</v>
      </c>
      <c r="D59" s="59">
        <f>D61</f>
        <v>0</v>
      </c>
      <c r="E59" s="59">
        <f>E61</f>
        <v>0</v>
      </c>
      <c r="F59" s="151">
        <f>F61</f>
        <v>0</v>
      </c>
    </row>
    <row r="60" spans="1:6" s="70" customFormat="1" ht="21" customHeight="1" hidden="1">
      <c r="A60" s="83" t="s">
        <v>442</v>
      </c>
      <c r="B60" s="68"/>
      <c r="C60" s="69" t="s">
        <v>65</v>
      </c>
      <c r="D60" s="59">
        <f>D61</f>
        <v>0</v>
      </c>
      <c r="E60" s="59">
        <f>E61</f>
        <v>0</v>
      </c>
      <c r="F60" s="151">
        <f>F61</f>
        <v>0</v>
      </c>
    </row>
    <row r="61" spans="1:6" s="70" customFormat="1" ht="15" customHeight="1" hidden="1">
      <c r="A61" s="102" t="s">
        <v>383</v>
      </c>
      <c r="B61" s="65"/>
      <c r="C61" s="66" t="s">
        <v>66</v>
      </c>
      <c r="D61" s="67">
        <v>0</v>
      </c>
      <c r="E61" s="67">
        <v>0</v>
      </c>
      <c r="F61" s="152">
        <f>D61-E61</f>
        <v>0</v>
      </c>
    </row>
    <row r="62" spans="1:6" s="70" customFormat="1" ht="49.5" customHeight="1">
      <c r="A62" s="83" t="s">
        <v>444</v>
      </c>
      <c r="B62" s="68"/>
      <c r="C62" s="69" t="s">
        <v>72</v>
      </c>
      <c r="D62" s="59">
        <f>D66</f>
        <v>58250</v>
      </c>
      <c r="E62" s="59">
        <f>E66</f>
        <v>58225.16</v>
      </c>
      <c r="F62" s="151">
        <f>F66</f>
        <v>24.839999999996508</v>
      </c>
    </row>
    <row r="63" spans="1:6" s="70" customFormat="1" ht="2.25" customHeight="1" hidden="1">
      <c r="A63" s="83" t="s">
        <v>383</v>
      </c>
      <c r="B63" s="68"/>
      <c r="C63" s="69" t="s">
        <v>67</v>
      </c>
      <c r="D63" s="152"/>
      <c r="E63" s="59">
        <v>0</v>
      </c>
      <c r="F63" s="151">
        <f>D63-E63</f>
        <v>0</v>
      </c>
    </row>
    <row r="64" spans="1:6" s="70" customFormat="1" ht="36" customHeight="1">
      <c r="A64" s="83" t="s">
        <v>393</v>
      </c>
      <c r="B64" s="77"/>
      <c r="C64" s="69" t="s">
        <v>189</v>
      </c>
      <c r="D64" s="59">
        <f>D66</f>
        <v>58250</v>
      </c>
      <c r="E64" s="59">
        <f>E66</f>
        <v>58225.16</v>
      </c>
      <c r="F64" s="151">
        <f>F66</f>
        <v>24.839999999996508</v>
      </c>
    </row>
    <row r="65" spans="1:6" ht="12.75" customHeight="1">
      <c r="A65" s="78" t="s">
        <v>375</v>
      </c>
      <c r="B65" s="36"/>
      <c r="C65" s="38" t="s">
        <v>192</v>
      </c>
      <c r="D65" s="40">
        <f>D66</f>
        <v>58250</v>
      </c>
      <c r="E65" s="40">
        <f>E66</f>
        <v>58225.16</v>
      </c>
      <c r="F65" s="153">
        <f>F66</f>
        <v>24.839999999996508</v>
      </c>
    </row>
    <row r="66" spans="1:6" s="70" customFormat="1" ht="15" customHeight="1">
      <c r="A66" s="102" t="s">
        <v>380</v>
      </c>
      <c r="B66" s="65"/>
      <c r="C66" s="66" t="s">
        <v>193</v>
      </c>
      <c r="D66" s="67">
        <v>58250</v>
      </c>
      <c r="E66" s="67">
        <v>58225.16</v>
      </c>
      <c r="F66" s="152">
        <f aca="true" t="shared" si="5" ref="F66:F72">D66-E66</f>
        <v>24.839999999996508</v>
      </c>
    </row>
    <row r="67" spans="1:6" s="70" customFormat="1" ht="2.25" customHeight="1" hidden="1">
      <c r="A67" s="102" t="s">
        <v>383</v>
      </c>
      <c r="B67" s="65"/>
      <c r="C67" s="66" t="s">
        <v>71</v>
      </c>
      <c r="D67" s="67">
        <v>0</v>
      </c>
      <c r="E67" s="67">
        <v>0</v>
      </c>
      <c r="F67" s="152">
        <f t="shared" si="5"/>
        <v>0</v>
      </c>
    </row>
    <row r="68" spans="1:6" s="70" customFormat="1" ht="2.25" customHeight="1" hidden="1">
      <c r="A68" s="83" t="s">
        <v>392</v>
      </c>
      <c r="B68" s="68"/>
      <c r="C68" s="69" t="s">
        <v>445</v>
      </c>
      <c r="D68" s="59">
        <f>D72</f>
        <v>500</v>
      </c>
      <c r="E68" s="59">
        <f>E72</f>
        <v>0</v>
      </c>
      <c r="F68" s="153">
        <f t="shared" si="5"/>
        <v>500</v>
      </c>
    </row>
    <row r="69" spans="1:6" s="70" customFormat="1" ht="212.25" customHeight="1">
      <c r="A69" s="83" t="s">
        <v>73</v>
      </c>
      <c r="B69" s="77"/>
      <c r="C69" s="69" t="s">
        <v>64</v>
      </c>
      <c r="D69" s="59">
        <f>D72</f>
        <v>500</v>
      </c>
      <c r="E69" s="59">
        <f>E72</f>
        <v>0</v>
      </c>
      <c r="F69" s="153">
        <f t="shared" si="5"/>
        <v>500</v>
      </c>
    </row>
    <row r="70" spans="1:6" s="70" customFormat="1" ht="16.5" customHeight="1">
      <c r="A70" s="83" t="s">
        <v>393</v>
      </c>
      <c r="B70" s="77"/>
      <c r="C70" s="69" t="s">
        <v>68</v>
      </c>
      <c r="D70" s="59">
        <f>D71</f>
        <v>500</v>
      </c>
      <c r="E70" s="59">
        <v>0</v>
      </c>
      <c r="F70" s="153">
        <f t="shared" si="5"/>
        <v>500</v>
      </c>
    </row>
    <row r="71" spans="1:6" ht="12.75" customHeight="1">
      <c r="A71" s="78" t="s">
        <v>375</v>
      </c>
      <c r="B71" s="36"/>
      <c r="C71" s="38" t="s">
        <v>69</v>
      </c>
      <c r="D71" s="40">
        <f>D72</f>
        <v>500</v>
      </c>
      <c r="E71" s="40">
        <f>E72+E73+E74</f>
        <v>0</v>
      </c>
      <c r="F71" s="153">
        <f t="shared" si="5"/>
        <v>500</v>
      </c>
    </row>
    <row r="72" spans="1:6" s="70" customFormat="1" ht="24" customHeight="1">
      <c r="A72" s="102" t="s">
        <v>380</v>
      </c>
      <c r="B72" s="65"/>
      <c r="C72" s="66" t="s">
        <v>70</v>
      </c>
      <c r="D72" s="67">
        <v>500</v>
      </c>
      <c r="E72" s="67">
        <v>0</v>
      </c>
      <c r="F72" s="152">
        <f t="shared" si="5"/>
        <v>500</v>
      </c>
    </row>
    <row r="73" spans="1:6" s="70" customFormat="1" ht="199.5" customHeight="1">
      <c r="A73" s="83" t="s">
        <v>74</v>
      </c>
      <c r="B73" s="68"/>
      <c r="C73" s="69" t="s">
        <v>75</v>
      </c>
      <c r="D73" s="59">
        <f>D76</f>
        <v>500</v>
      </c>
      <c r="E73" s="59">
        <f>E76</f>
        <v>0</v>
      </c>
      <c r="F73" s="151">
        <f>F76</f>
        <v>500</v>
      </c>
    </row>
    <row r="74" spans="1:6" s="70" customFormat="1" ht="38.25" customHeight="1">
      <c r="A74" s="83" t="s">
        <v>393</v>
      </c>
      <c r="B74" s="77"/>
      <c r="C74" s="69" t="s">
        <v>76</v>
      </c>
      <c r="D74" s="59">
        <f>D76</f>
        <v>500</v>
      </c>
      <c r="E74" s="59">
        <f>E76</f>
        <v>0</v>
      </c>
      <c r="F74" s="151">
        <f>F76</f>
        <v>500</v>
      </c>
    </row>
    <row r="75" spans="1:6" ht="18" customHeight="1">
      <c r="A75" s="78" t="s">
        <v>375</v>
      </c>
      <c r="B75" s="36"/>
      <c r="C75" s="38" t="s">
        <v>77</v>
      </c>
      <c r="D75" s="40">
        <v>500</v>
      </c>
      <c r="E75" s="40">
        <v>0</v>
      </c>
      <c r="F75" s="153">
        <v>0</v>
      </c>
    </row>
    <row r="76" spans="1:6" s="70" customFormat="1" ht="15" customHeight="1">
      <c r="A76" s="102" t="s">
        <v>380</v>
      </c>
      <c r="B76" s="65"/>
      <c r="C76" s="66" t="s">
        <v>78</v>
      </c>
      <c r="D76" s="67">
        <v>500</v>
      </c>
      <c r="E76" s="67">
        <v>0</v>
      </c>
      <c r="F76" s="152">
        <f>D76-E76</f>
        <v>500</v>
      </c>
    </row>
    <row r="77" spans="1:6" s="70" customFormat="1" ht="21.75" customHeight="1">
      <c r="A77" s="132" t="s">
        <v>387</v>
      </c>
      <c r="B77" s="133"/>
      <c r="C77" s="134" t="s">
        <v>352</v>
      </c>
      <c r="D77" s="135">
        <f>D78</f>
        <v>154400</v>
      </c>
      <c r="E77" s="135">
        <f aca="true" t="shared" si="6" ref="D77:F81">E78</f>
        <v>154400</v>
      </c>
      <c r="F77" s="155">
        <f t="shared" si="6"/>
        <v>0</v>
      </c>
    </row>
    <row r="78" spans="1:6" s="70" customFormat="1" ht="22.5" customHeight="1">
      <c r="A78" s="83" t="s">
        <v>409</v>
      </c>
      <c r="B78" s="68"/>
      <c r="C78" s="69" t="s">
        <v>353</v>
      </c>
      <c r="D78" s="59">
        <f>D79</f>
        <v>154400</v>
      </c>
      <c r="E78" s="59">
        <f t="shared" si="6"/>
        <v>154400</v>
      </c>
      <c r="F78" s="151">
        <f t="shared" si="6"/>
        <v>0</v>
      </c>
    </row>
    <row r="79" spans="1:6" s="70" customFormat="1" ht="22.5" customHeight="1">
      <c r="A79" s="83" t="s">
        <v>410</v>
      </c>
      <c r="B79" s="68"/>
      <c r="C79" s="69" t="s">
        <v>79</v>
      </c>
      <c r="D79" s="59">
        <f>D80</f>
        <v>154400</v>
      </c>
      <c r="E79" s="59">
        <f t="shared" si="6"/>
        <v>154400</v>
      </c>
      <c r="F79" s="151">
        <f t="shared" si="6"/>
        <v>0</v>
      </c>
    </row>
    <row r="80" spans="1:6" s="70" customFormat="1" ht="45" customHeight="1">
      <c r="A80" s="83" t="s">
        <v>411</v>
      </c>
      <c r="B80" s="68"/>
      <c r="C80" s="69" t="s">
        <v>80</v>
      </c>
      <c r="D80" s="59">
        <f t="shared" si="6"/>
        <v>154400</v>
      </c>
      <c r="E80" s="59">
        <f t="shared" si="6"/>
        <v>154400</v>
      </c>
      <c r="F80" s="151">
        <f t="shared" si="6"/>
        <v>0</v>
      </c>
    </row>
    <row r="81" spans="1:6" s="70" customFormat="1" ht="15" customHeight="1">
      <c r="A81" s="83" t="s">
        <v>397</v>
      </c>
      <c r="B81" s="77"/>
      <c r="C81" s="69" t="s">
        <v>81</v>
      </c>
      <c r="D81" s="59">
        <f t="shared" si="6"/>
        <v>154400</v>
      </c>
      <c r="E81" s="59">
        <f t="shared" si="6"/>
        <v>154400</v>
      </c>
      <c r="F81" s="151">
        <f t="shared" si="6"/>
        <v>0</v>
      </c>
    </row>
    <row r="82" spans="1:6" s="70" customFormat="1" ht="22.5" customHeight="1">
      <c r="A82" s="78" t="s">
        <v>371</v>
      </c>
      <c r="B82" s="77"/>
      <c r="C82" s="69" t="s">
        <v>82</v>
      </c>
      <c r="D82" s="59">
        <f>D83+D84</f>
        <v>154400</v>
      </c>
      <c r="E82" s="59">
        <f>E83+E84</f>
        <v>154400</v>
      </c>
      <c r="F82" s="151">
        <f>F83+F84</f>
        <v>0</v>
      </c>
    </row>
    <row r="83" spans="1:6" s="70" customFormat="1" ht="15" customHeight="1">
      <c r="A83" s="102" t="s">
        <v>372</v>
      </c>
      <c r="B83" s="73"/>
      <c r="C83" s="66" t="s">
        <v>83</v>
      </c>
      <c r="D83" s="67">
        <v>119607.69</v>
      </c>
      <c r="E83" s="67">
        <v>119607.69</v>
      </c>
      <c r="F83" s="152">
        <f>D83-E83</f>
        <v>0</v>
      </c>
    </row>
    <row r="84" spans="1:6" s="70" customFormat="1" ht="24" customHeight="1">
      <c r="A84" s="102" t="s">
        <v>374</v>
      </c>
      <c r="B84" s="73"/>
      <c r="C84" s="66" t="s">
        <v>84</v>
      </c>
      <c r="D84" s="67">
        <v>34792.31</v>
      </c>
      <c r="E84" s="67">
        <v>34792.31</v>
      </c>
      <c r="F84" s="152">
        <f>D84-E84</f>
        <v>0</v>
      </c>
    </row>
    <row r="85" spans="1:6" s="70" customFormat="1" ht="37.5" customHeight="1">
      <c r="A85" s="132" t="s">
        <v>388</v>
      </c>
      <c r="B85" s="136"/>
      <c r="C85" s="134" t="s">
        <v>354</v>
      </c>
      <c r="D85" s="135">
        <f aca="true" t="shared" si="7" ref="D85:F89">D86</f>
        <v>22120</v>
      </c>
      <c r="E85" s="135">
        <f t="shared" si="7"/>
        <v>22114</v>
      </c>
      <c r="F85" s="155">
        <f t="shared" si="7"/>
        <v>6</v>
      </c>
    </row>
    <row r="86" spans="1:6" s="70" customFormat="1" ht="45" customHeight="1">
      <c r="A86" s="83" t="s">
        <v>412</v>
      </c>
      <c r="B86" s="77"/>
      <c r="C86" s="69" t="s">
        <v>355</v>
      </c>
      <c r="D86" s="59">
        <f>D87</f>
        <v>22120</v>
      </c>
      <c r="E86" s="59">
        <f t="shared" si="7"/>
        <v>22114</v>
      </c>
      <c r="F86" s="151">
        <f t="shared" si="7"/>
        <v>6</v>
      </c>
    </row>
    <row r="87" spans="1:6" s="70" customFormat="1" ht="25.5" customHeight="1">
      <c r="A87" s="83" t="s">
        <v>392</v>
      </c>
      <c r="B87" s="77"/>
      <c r="C87" s="69" t="s">
        <v>85</v>
      </c>
      <c r="D87" s="59">
        <f>D88</f>
        <v>22120</v>
      </c>
      <c r="E87" s="59">
        <f>E88</f>
        <v>22114</v>
      </c>
      <c r="F87" s="151">
        <f>F88</f>
        <v>6</v>
      </c>
    </row>
    <row r="88" spans="1:6" s="70" customFormat="1" ht="85.5" customHeight="1">
      <c r="A88" s="83" t="s">
        <v>446</v>
      </c>
      <c r="B88" s="77"/>
      <c r="C88" s="69" t="s">
        <v>85</v>
      </c>
      <c r="D88" s="59">
        <f t="shared" si="7"/>
        <v>22120</v>
      </c>
      <c r="E88" s="59">
        <f t="shared" si="7"/>
        <v>22114</v>
      </c>
      <c r="F88" s="151">
        <f t="shared" si="7"/>
        <v>6</v>
      </c>
    </row>
    <row r="89" spans="1:6" s="70" customFormat="1" ht="36" customHeight="1">
      <c r="A89" s="83" t="s">
        <v>393</v>
      </c>
      <c r="B89" s="77"/>
      <c r="C89" s="69" t="s">
        <v>86</v>
      </c>
      <c r="D89" s="59">
        <f t="shared" si="7"/>
        <v>22120</v>
      </c>
      <c r="E89" s="59">
        <f t="shared" si="7"/>
        <v>22114</v>
      </c>
      <c r="F89" s="151">
        <f t="shared" si="7"/>
        <v>6</v>
      </c>
    </row>
    <row r="90" spans="1:6" s="70" customFormat="1" ht="15" customHeight="1">
      <c r="A90" s="78" t="s">
        <v>384</v>
      </c>
      <c r="B90" s="77"/>
      <c r="C90" s="69" t="s">
        <v>133</v>
      </c>
      <c r="D90" s="59">
        <f>D91</f>
        <v>22120</v>
      </c>
      <c r="E90" s="59">
        <f>E91</f>
        <v>22114</v>
      </c>
      <c r="F90" s="151">
        <f>D90-E90</f>
        <v>6</v>
      </c>
    </row>
    <row r="91" spans="1:6" s="70" customFormat="1" ht="24.75" customHeight="1">
      <c r="A91" s="102" t="s">
        <v>434</v>
      </c>
      <c r="B91" s="73"/>
      <c r="C91" s="66" t="s">
        <v>194</v>
      </c>
      <c r="D91" s="67">
        <v>22120</v>
      </c>
      <c r="E91" s="67">
        <v>22114</v>
      </c>
      <c r="F91" s="152">
        <f>D91-E91</f>
        <v>6</v>
      </c>
    </row>
    <row r="92" spans="1:6" s="70" customFormat="1" ht="16.5" customHeight="1">
      <c r="A92" s="132" t="s">
        <v>389</v>
      </c>
      <c r="B92" s="133"/>
      <c r="C92" s="134" t="s">
        <v>356</v>
      </c>
      <c r="D92" s="135">
        <f>D93+D110</f>
        <v>2846240</v>
      </c>
      <c r="E92" s="135">
        <f>E93+E110</f>
        <v>291187</v>
      </c>
      <c r="F92" s="135">
        <f>F93+F110</f>
        <v>2555053</v>
      </c>
    </row>
    <row r="93" spans="1:6" s="70" customFormat="1" ht="24.75" customHeight="1">
      <c r="A93" s="83" t="s">
        <v>413</v>
      </c>
      <c r="B93" s="68"/>
      <c r="C93" s="69" t="s">
        <v>357</v>
      </c>
      <c r="D93" s="59">
        <f>D95+D96+D102</f>
        <v>2846240</v>
      </c>
      <c r="E93" s="59">
        <f>E95+E96+E102</f>
        <v>291187</v>
      </c>
      <c r="F93" s="151">
        <f>D93-E93</f>
        <v>2555053</v>
      </c>
    </row>
    <row r="94" spans="1:6" s="70" customFormat="1" ht="53.25" customHeight="1">
      <c r="A94" s="83" t="s">
        <v>87</v>
      </c>
      <c r="B94" s="68"/>
      <c r="C94" s="69" t="s">
        <v>10</v>
      </c>
      <c r="D94" s="59">
        <v>21540</v>
      </c>
      <c r="E94" s="59">
        <f>E95</f>
        <v>20117</v>
      </c>
      <c r="F94" s="151">
        <f>F95</f>
        <v>1423</v>
      </c>
    </row>
    <row r="95" spans="1:6" s="70" customFormat="1" ht="147.75" customHeight="1">
      <c r="A95" s="83" t="s">
        <v>87</v>
      </c>
      <c r="B95" s="68"/>
      <c r="C95" s="69" t="s">
        <v>9</v>
      </c>
      <c r="D95" s="59">
        <v>21540</v>
      </c>
      <c r="E95" s="59">
        <v>20117</v>
      </c>
      <c r="F95" s="151">
        <f>D95-E95</f>
        <v>1423</v>
      </c>
    </row>
    <row r="96" spans="1:6" s="70" customFormat="1" ht="156.75" customHeight="1">
      <c r="A96" s="83" t="s">
        <v>89</v>
      </c>
      <c r="B96" s="68"/>
      <c r="C96" s="69" t="s">
        <v>88</v>
      </c>
      <c r="D96" s="59">
        <f aca="true" t="shared" si="8" ref="D96:F97">D97</f>
        <v>2524700</v>
      </c>
      <c r="E96" s="59">
        <f t="shared" si="8"/>
        <v>20000</v>
      </c>
      <c r="F96" s="151">
        <f t="shared" si="8"/>
        <v>2504700</v>
      </c>
    </row>
    <row r="97" spans="1:6" s="70" customFormat="1" ht="71.25" customHeight="1" hidden="1">
      <c r="A97" s="83" t="s">
        <v>414</v>
      </c>
      <c r="B97" s="68"/>
      <c r="C97" s="69" t="s">
        <v>358</v>
      </c>
      <c r="D97" s="59">
        <f t="shared" si="8"/>
        <v>2524700</v>
      </c>
      <c r="E97" s="59">
        <f t="shared" si="8"/>
        <v>20000</v>
      </c>
      <c r="F97" s="151">
        <f t="shared" si="8"/>
        <v>2504700</v>
      </c>
    </row>
    <row r="98" spans="1:6" s="70" customFormat="1" ht="36" customHeight="1">
      <c r="A98" s="83" t="s">
        <v>393</v>
      </c>
      <c r="B98" s="68"/>
      <c r="C98" s="69" t="s">
        <v>97</v>
      </c>
      <c r="D98" s="59">
        <f>D99</f>
        <v>2524700</v>
      </c>
      <c r="E98" s="59">
        <f>E99</f>
        <v>20000</v>
      </c>
      <c r="F98" s="151">
        <f>F99</f>
        <v>2504700</v>
      </c>
    </row>
    <row r="99" spans="1:6" s="70" customFormat="1" ht="13.5" customHeight="1">
      <c r="A99" s="78" t="s">
        <v>375</v>
      </c>
      <c r="B99" s="68"/>
      <c r="C99" s="69" t="s">
        <v>96</v>
      </c>
      <c r="D99" s="59">
        <f>D100+D101</f>
        <v>2524700</v>
      </c>
      <c r="E99" s="59">
        <f>E100+E101</f>
        <v>20000</v>
      </c>
      <c r="F99" s="59">
        <f>F100+F101</f>
        <v>2504700</v>
      </c>
    </row>
    <row r="100" spans="1:6" s="70" customFormat="1" ht="23.25" customHeight="1">
      <c r="A100" s="102" t="s">
        <v>379</v>
      </c>
      <c r="B100" s="65"/>
      <c r="C100" s="66" t="s">
        <v>95</v>
      </c>
      <c r="D100" s="67">
        <v>2504700</v>
      </c>
      <c r="E100" s="67">
        <v>0</v>
      </c>
      <c r="F100" s="152">
        <f>D100-E100</f>
        <v>2504700</v>
      </c>
    </row>
    <row r="101" spans="1:6" s="70" customFormat="1" ht="23.25" customHeight="1">
      <c r="A101" s="102" t="s">
        <v>380</v>
      </c>
      <c r="B101" s="65"/>
      <c r="C101" s="66" t="s">
        <v>11</v>
      </c>
      <c r="D101" s="67">
        <v>20000</v>
      </c>
      <c r="E101" s="67">
        <v>20000</v>
      </c>
      <c r="F101" s="152">
        <f>D101-E101</f>
        <v>0</v>
      </c>
    </row>
    <row r="102" spans="1:6" s="70" customFormat="1" ht="135.75" customHeight="1">
      <c r="A102" s="102" t="s">
        <v>90</v>
      </c>
      <c r="B102" s="65"/>
      <c r="C102" s="66" t="s">
        <v>91</v>
      </c>
      <c r="D102" s="67">
        <f aca="true" t="shared" si="9" ref="D102:F104">D103</f>
        <v>300000</v>
      </c>
      <c r="E102" s="67">
        <f t="shared" si="9"/>
        <v>251070</v>
      </c>
      <c r="F102" s="152">
        <f t="shared" si="9"/>
        <v>48930</v>
      </c>
    </row>
    <row r="103" spans="1:6" s="70" customFormat="1" ht="33" customHeight="1">
      <c r="A103" s="102" t="s">
        <v>393</v>
      </c>
      <c r="B103" s="65"/>
      <c r="C103" s="66" t="s">
        <v>92</v>
      </c>
      <c r="D103" s="67">
        <f t="shared" si="9"/>
        <v>300000</v>
      </c>
      <c r="E103" s="67">
        <f t="shared" si="9"/>
        <v>251070</v>
      </c>
      <c r="F103" s="152">
        <f t="shared" si="9"/>
        <v>48930</v>
      </c>
    </row>
    <row r="104" spans="1:6" s="70" customFormat="1" ht="23.25" customHeight="1">
      <c r="A104" s="102" t="s">
        <v>375</v>
      </c>
      <c r="B104" s="65"/>
      <c r="C104" s="66" t="s">
        <v>93</v>
      </c>
      <c r="D104" s="67">
        <f t="shared" si="9"/>
        <v>300000</v>
      </c>
      <c r="E104" s="67">
        <f t="shared" si="9"/>
        <v>251070</v>
      </c>
      <c r="F104" s="152">
        <f t="shared" si="9"/>
        <v>48930</v>
      </c>
    </row>
    <row r="105" spans="1:6" s="70" customFormat="1" ht="23.25" customHeight="1">
      <c r="A105" s="102" t="s">
        <v>379</v>
      </c>
      <c r="B105" s="65"/>
      <c r="C105" s="66" t="s">
        <v>94</v>
      </c>
      <c r="D105" s="67">
        <v>300000</v>
      </c>
      <c r="E105" s="67">
        <v>251070</v>
      </c>
      <c r="F105" s="152">
        <f>D105-E105</f>
        <v>48930</v>
      </c>
    </row>
    <row r="106" spans="1:6" s="70" customFormat="1" ht="1.5" customHeight="1">
      <c r="A106" s="83" t="s">
        <v>466</v>
      </c>
      <c r="B106" s="68"/>
      <c r="C106" s="69" t="s">
        <v>462</v>
      </c>
      <c r="D106" s="58">
        <f>D110</f>
        <v>0</v>
      </c>
      <c r="E106" s="58">
        <f>E110</f>
        <v>0</v>
      </c>
      <c r="F106" s="154">
        <f>F110</f>
        <v>0</v>
      </c>
    </row>
    <row r="107" spans="1:6" s="70" customFormat="1" ht="18" customHeight="1" hidden="1">
      <c r="A107" s="83" t="s">
        <v>404</v>
      </c>
      <c r="B107" s="68"/>
      <c r="C107" s="69" t="s">
        <v>464</v>
      </c>
      <c r="D107" s="58">
        <f>D110</f>
        <v>0</v>
      </c>
      <c r="E107" s="58">
        <f>E110</f>
        <v>0</v>
      </c>
      <c r="F107" s="154">
        <f>F110</f>
        <v>0</v>
      </c>
    </row>
    <row r="108" spans="1:6" s="70" customFormat="1" ht="66" customHeight="1" hidden="1">
      <c r="A108" s="78" t="s">
        <v>463</v>
      </c>
      <c r="B108" s="68"/>
      <c r="C108" s="69" t="s">
        <v>465</v>
      </c>
      <c r="D108" s="59">
        <f>D110</f>
        <v>0</v>
      </c>
      <c r="E108" s="59">
        <f>E110</f>
        <v>0</v>
      </c>
      <c r="F108" s="151">
        <f>F110</f>
        <v>0</v>
      </c>
    </row>
    <row r="109" spans="1:6" s="70" customFormat="1" ht="15.75" customHeight="1" hidden="1">
      <c r="A109" s="78" t="s">
        <v>249</v>
      </c>
      <c r="B109" s="68"/>
      <c r="C109" s="69" t="s">
        <v>467</v>
      </c>
      <c r="D109" s="59">
        <f>D110</f>
        <v>0</v>
      </c>
      <c r="E109" s="59">
        <f>E110</f>
        <v>0</v>
      </c>
      <c r="F109" s="151">
        <f>F110</f>
        <v>0</v>
      </c>
    </row>
    <row r="110" spans="1:6" s="70" customFormat="1" ht="17.25" customHeight="1" hidden="1">
      <c r="A110" s="102" t="s">
        <v>249</v>
      </c>
      <c r="B110" s="65"/>
      <c r="C110" s="66" t="s">
        <v>468</v>
      </c>
      <c r="D110" s="67">
        <v>0</v>
      </c>
      <c r="E110" s="67">
        <v>0</v>
      </c>
      <c r="F110" s="152">
        <f>D110-E110</f>
        <v>0</v>
      </c>
    </row>
    <row r="111" spans="1:6" s="70" customFormat="1" ht="25.5" customHeight="1">
      <c r="A111" s="132" t="s">
        <v>390</v>
      </c>
      <c r="B111" s="133"/>
      <c r="C111" s="134" t="s">
        <v>359</v>
      </c>
      <c r="D111" s="137">
        <f>D112+D140</f>
        <v>4921150</v>
      </c>
      <c r="E111" s="137">
        <f>E112+E140</f>
        <v>4882958.16</v>
      </c>
      <c r="F111" s="137">
        <f>F112+F140</f>
        <v>36886.91</v>
      </c>
    </row>
    <row r="112" spans="1:6" s="70" customFormat="1" ht="15" customHeight="1">
      <c r="A112" s="94" t="s">
        <v>480</v>
      </c>
      <c r="B112" s="68"/>
      <c r="C112" s="69" t="s">
        <v>479</v>
      </c>
      <c r="D112" s="58">
        <f>D118+D113+D126+D133+D136+D130</f>
        <v>4399100</v>
      </c>
      <c r="E112" s="58">
        <f>E118+E113+E126+E133+E136+E130</f>
        <v>4363749.99</v>
      </c>
      <c r="F112" s="58">
        <f>F118+F113+F126+F133+F136</f>
        <v>34045.08</v>
      </c>
    </row>
    <row r="113" spans="1:6" s="70" customFormat="1" ht="135" customHeight="1">
      <c r="A113" s="160" t="s">
        <v>98</v>
      </c>
      <c r="B113" s="179"/>
      <c r="C113" s="180" t="s">
        <v>99</v>
      </c>
      <c r="D113" s="181">
        <f>D114</f>
        <v>16925</v>
      </c>
      <c r="E113" s="181">
        <f>E114</f>
        <v>16925</v>
      </c>
      <c r="F113" s="182">
        <f>D113-E113</f>
        <v>0</v>
      </c>
    </row>
    <row r="114" spans="1:256" s="189" customFormat="1" ht="38.25" customHeight="1">
      <c r="A114" s="188" t="s">
        <v>393</v>
      </c>
      <c r="B114" s="68"/>
      <c r="C114" s="69" t="s">
        <v>101</v>
      </c>
      <c r="D114" s="58">
        <f>D115</f>
        <v>16925</v>
      </c>
      <c r="E114" s="58">
        <f>E115</f>
        <v>16925</v>
      </c>
      <c r="F114" s="154">
        <f>F115</f>
        <v>0</v>
      </c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0"/>
      <c r="FK114" s="70"/>
      <c r="FL114" s="70"/>
      <c r="FM114" s="70"/>
      <c r="FN114" s="70"/>
      <c r="FO114" s="70"/>
      <c r="FP114" s="70"/>
      <c r="FQ114" s="70"/>
      <c r="FR114" s="70"/>
      <c r="FS114" s="70"/>
      <c r="FT114" s="70"/>
      <c r="FU114" s="70"/>
      <c r="FV114" s="70"/>
      <c r="FW114" s="70"/>
      <c r="FX114" s="70"/>
      <c r="FY114" s="70"/>
      <c r="FZ114" s="70"/>
      <c r="GA114" s="70"/>
      <c r="GB114" s="70"/>
      <c r="GC114" s="70"/>
      <c r="GD114" s="70"/>
      <c r="GE114" s="70"/>
      <c r="GF114" s="70"/>
      <c r="GG114" s="70"/>
      <c r="GH114" s="70"/>
      <c r="GI114" s="70"/>
      <c r="GJ114" s="70"/>
      <c r="GK114" s="70"/>
      <c r="GL114" s="70"/>
      <c r="GM114" s="70"/>
      <c r="GN114" s="70"/>
      <c r="GO114" s="70"/>
      <c r="GP114" s="70"/>
      <c r="GQ114" s="70"/>
      <c r="GR114" s="70"/>
      <c r="GS114" s="70"/>
      <c r="GT114" s="70"/>
      <c r="GU114" s="70"/>
      <c r="GV114" s="70"/>
      <c r="GW114" s="70"/>
      <c r="GX114" s="70"/>
      <c r="GY114" s="70"/>
      <c r="GZ114" s="70"/>
      <c r="HA114" s="70"/>
      <c r="HB114" s="70"/>
      <c r="HC114" s="70"/>
      <c r="HD114" s="70"/>
      <c r="HE114" s="70"/>
      <c r="HF114" s="70"/>
      <c r="HG114" s="70"/>
      <c r="HH114" s="70"/>
      <c r="HI114" s="70"/>
      <c r="HJ114" s="70"/>
      <c r="HK114" s="70"/>
      <c r="HL114" s="70"/>
      <c r="HM114" s="70"/>
      <c r="HN114" s="70"/>
      <c r="HO114" s="70"/>
      <c r="HP114" s="70"/>
      <c r="HQ114" s="70"/>
      <c r="HR114" s="70"/>
      <c r="HS114" s="70"/>
      <c r="HT114" s="70"/>
      <c r="HU114" s="70"/>
      <c r="HV114" s="70"/>
      <c r="HW114" s="70"/>
      <c r="HX114" s="70"/>
      <c r="HY114" s="70"/>
      <c r="HZ114" s="70"/>
      <c r="IA114" s="70"/>
      <c r="IB114" s="70"/>
      <c r="IC114" s="70"/>
      <c r="ID114" s="70"/>
      <c r="IE114" s="70"/>
      <c r="IF114" s="70"/>
      <c r="IG114" s="70"/>
      <c r="IH114" s="70"/>
      <c r="II114" s="70"/>
      <c r="IJ114" s="70"/>
      <c r="IK114" s="70"/>
      <c r="IL114" s="70"/>
      <c r="IM114" s="70"/>
      <c r="IN114" s="70"/>
      <c r="IO114" s="70"/>
      <c r="IP114" s="70"/>
      <c r="IQ114" s="70"/>
      <c r="IR114" s="70"/>
      <c r="IS114" s="70"/>
      <c r="IT114" s="70"/>
      <c r="IU114" s="70"/>
      <c r="IV114" s="70"/>
    </row>
    <row r="115" spans="1:6" s="70" customFormat="1" ht="17.25" customHeight="1">
      <c r="A115" s="183" t="s">
        <v>375</v>
      </c>
      <c r="B115" s="184"/>
      <c r="C115" s="185" t="s">
        <v>103</v>
      </c>
      <c r="D115" s="186">
        <f>D116+D117</f>
        <v>16925</v>
      </c>
      <c r="E115" s="186">
        <f>E116+E117</f>
        <v>16925</v>
      </c>
      <c r="F115" s="186">
        <f>F116+F117</f>
        <v>0</v>
      </c>
    </row>
    <row r="116" spans="1:6" s="70" customFormat="1" ht="17.25" customHeight="1">
      <c r="A116" s="78" t="s">
        <v>379</v>
      </c>
      <c r="B116" s="184"/>
      <c r="C116" s="69" t="s">
        <v>12</v>
      </c>
      <c r="D116" s="186">
        <v>15000</v>
      </c>
      <c r="E116" s="186">
        <v>15000</v>
      </c>
      <c r="F116" s="187">
        <f>D116-E116</f>
        <v>0</v>
      </c>
    </row>
    <row r="117" spans="1:6" s="70" customFormat="1" ht="24" customHeight="1">
      <c r="A117" s="83" t="s">
        <v>100</v>
      </c>
      <c r="B117" s="68"/>
      <c r="C117" s="69" t="s">
        <v>102</v>
      </c>
      <c r="D117" s="58">
        <v>1925</v>
      </c>
      <c r="E117" s="58">
        <v>1925</v>
      </c>
      <c r="F117" s="154">
        <f aca="true" t="shared" si="10" ref="F117:F122">D117-E117</f>
        <v>0</v>
      </c>
    </row>
    <row r="118" spans="1:6" s="70" customFormat="1" ht="176.25" customHeight="1">
      <c r="A118" s="83" t="s">
        <v>104</v>
      </c>
      <c r="B118" s="68"/>
      <c r="C118" s="69" t="s">
        <v>105</v>
      </c>
      <c r="D118" s="58">
        <f>D119+D123</f>
        <v>2060</v>
      </c>
      <c r="E118" s="58">
        <f>E123+E119</f>
        <v>2059.1</v>
      </c>
      <c r="F118" s="152">
        <f t="shared" si="10"/>
        <v>0.900000000000091</v>
      </c>
    </row>
    <row r="119" spans="1:6" s="70" customFormat="1" ht="15" customHeight="1">
      <c r="A119" s="78" t="s">
        <v>375</v>
      </c>
      <c r="B119" s="77"/>
      <c r="C119" s="69" t="s">
        <v>106</v>
      </c>
      <c r="D119" s="59">
        <f>D120+D121+D122</f>
        <v>2060</v>
      </c>
      <c r="E119" s="59">
        <f>E120+E121+E122</f>
        <v>2059.1</v>
      </c>
      <c r="F119" s="152">
        <f t="shared" si="10"/>
        <v>0.900000000000091</v>
      </c>
    </row>
    <row r="120" spans="1:6" s="70" customFormat="1" ht="15" customHeight="1">
      <c r="A120" s="78" t="s">
        <v>378</v>
      </c>
      <c r="B120" s="77"/>
      <c r="C120" s="69" t="s">
        <v>108</v>
      </c>
      <c r="D120" s="59">
        <v>0</v>
      </c>
      <c r="E120" s="59">
        <v>0</v>
      </c>
      <c r="F120" s="152">
        <f t="shared" si="10"/>
        <v>0</v>
      </c>
    </row>
    <row r="121" spans="1:6" s="70" customFormat="1" ht="24" customHeight="1">
      <c r="A121" s="78" t="s">
        <v>379</v>
      </c>
      <c r="B121" s="77"/>
      <c r="C121" s="69" t="s">
        <v>109</v>
      </c>
      <c r="D121" s="59">
        <v>0</v>
      </c>
      <c r="E121" s="59">
        <v>0</v>
      </c>
      <c r="F121" s="152">
        <f t="shared" si="10"/>
        <v>0</v>
      </c>
    </row>
    <row r="122" spans="1:6" s="70" customFormat="1" ht="17.25" customHeight="1">
      <c r="A122" s="102" t="s">
        <v>380</v>
      </c>
      <c r="B122" s="73"/>
      <c r="C122" s="66" t="s">
        <v>107</v>
      </c>
      <c r="D122" s="67">
        <v>2060</v>
      </c>
      <c r="E122" s="67">
        <v>2059.1</v>
      </c>
      <c r="F122" s="152">
        <f t="shared" si="10"/>
        <v>0.900000000000091</v>
      </c>
    </row>
    <row r="123" spans="1:6" s="70" customFormat="1" ht="17.25" customHeight="1">
      <c r="A123" s="78" t="s">
        <v>384</v>
      </c>
      <c r="B123" s="68"/>
      <c r="C123" s="69" t="s">
        <v>110</v>
      </c>
      <c r="D123" s="58">
        <f>D124+D125</f>
        <v>0</v>
      </c>
      <c r="E123" s="58">
        <f>E124+E125</f>
        <v>0</v>
      </c>
      <c r="F123" s="154">
        <f>F124</f>
        <v>0</v>
      </c>
    </row>
    <row r="124" spans="1:6" s="70" customFormat="1" ht="24.75" customHeight="1">
      <c r="A124" s="178" t="s">
        <v>434</v>
      </c>
      <c r="B124" s="36"/>
      <c r="C124" s="38" t="s">
        <v>111</v>
      </c>
      <c r="D124" s="57">
        <v>0</v>
      </c>
      <c r="E124" s="57">
        <v>0</v>
      </c>
      <c r="F124" s="150">
        <f>D124-E124</f>
        <v>0</v>
      </c>
    </row>
    <row r="125" spans="1:6" s="70" customFormat="1" ht="24.75" customHeight="1">
      <c r="A125" s="178" t="s">
        <v>385</v>
      </c>
      <c r="B125" s="36"/>
      <c r="C125" s="38" t="s">
        <v>112</v>
      </c>
      <c r="D125" s="57">
        <v>0</v>
      </c>
      <c r="E125" s="57">
        <v>0</v>
      </c>
      <c r="F125" s="150">
        <f>D125-E125</f>
        <v>0</v>
      </c>
    </row>
    <row r="126" spans="1:6" s="70" customFormat="1" ht="165.75" customHeight="1">
      <c r="A126" s="178" t="s">
        <v>116</v>
      </c>
      <c r="B126" s="36"/>
      <c r="C126" s="38" t="s">
        <v>117</v>
      </c>
      <c r="D126" s="57">
        <f aca="true" t="shared" si="11" ref="D126:F128">D127</f>
        <v>55915</v>
      </c>
      <c r="E126" s="57">
        <f t="shared" si="11"/>
        <v>55668</v>
      </c>
      <c r="F126" s="150">
        <f t="shared" si="11"/>
        <v>247</v>
      </c>
    </row>
    <row r="127" spans="1:6" s="70" customFormat="1" ht="39" customHeight="1">
      <c r="A127" s="178" t="s">
        <v>27</v>
      </c>
      <c r="B127" s="36"/>
      <c r="C127" s="38" t="s">
        <v>118</v>
      </c>
      <c r="D127" s="57">
        <f t="shared" si="11"/>
        <v>55915</v>
      </c>
      <c r="E127" s="57">
        <f t="shared" si="11"/>
        <v>55668</v>
      </c>
      <c r="F127" s="150">
        <f t="shared" si="11"/>
        <v>247</v>
      </c>
    </row>
    <row r="128" spans="1:7" s="70" customFormat="1" ht="24.75" customHeight="1">
      <c r="A128" s="178" t="s">
        <v>28</v>
      </c>
      <c r="B128" s="36"/>
      <c r="C128" s="38" t="s">
        <v>119</v>
      </c>
      <c r="D128" s="57">
        <f t="shared" si="11"/>
        <v>55915</v>
      </c>
      <c r="E128" s="57">
        <f t="shared" si="11"/>
        <v>55668</v>
      </c>
      <c r="F128" s="150">
        <f t="shared" si="11"/>
        <v>247</v>
      </c>
      <c r="G128" s="58">
        <f>G129+G161</f>
        <v>0</v>
      </c>
    </row>
    <row r="129" spans="1:6" s="70" customFormat="1" ht="24.75" customHeight="1">
      <c r="A129" s="178" t="s">
        <v>380</v>
      </c>
      <c r="B129" s="36"/>
      <c r="C129" s="38" t="s">
        <v>120</v>
      </c>
      <c r="D129" s="57">
        <v>55915</v>
      </c>
      <c r="E129" s="57">
        <v>55668</v>
      </c>
      <c r="F129" s="150">
        <f aca="true" t="shared" si="12" ref="F129:F139">D129-E129</f>
        <v>247</v>
      </c>
    </row>
    <row r="130" spans="1:6" s="70" customFormat="1" ht="54" customHeight="1">
      <c r="A130" s="178" t="s">
        <v>163</v>
      </c>
      <c r="B130" s="36"/>
      <c r="C130" s="38" t="s">
        <v>115</v>
      </c>
      <c r="D130" s="57">
        <f aca="true" t="shared" si="13" ref="D130:F131">D131</f>
        <v>2600</v>
      </c>
      <c r="E130" s="57">
        <f t="shared" si="13"/>
        <v>1295.07</v>
      </c>
      <c r="F130" s="150">
        <f t="shared" si="13"/>
        <v>1304.93</v>
      </c>
    </row>
    <row r="131" spans="1:6" s="70" customFormat="1" ht="54" customHeight="1">
      <c r="A131" s="178" t="s">
        <v>164</v>
      </c>
      <c r="B131" s="36"/>
      <c r="C131" s="38" t="s">
        <v>114</v>
      </c>
      <c r="D131" s="57">
        <f t="shared" si="13"/>
        <v>2600</v>
      </c>
      <c r="E131" s="57">
        <f t="shared" si="13"/>
        <v>1295.07</v>
      </c>
      <c r="F131" s="150">
        <f t="shared" si="13"/>
        <v>1304.93</v>
      </c>
    </row>
    <row r="132" spans="1:6" s="70" customFormat="1" ht="45" customHeight="1">
      <c r="A132" s="178" t="s">
        <v>165</v>
      </c>
      <c r="B132" s="36"/>
      <c r="C132" s="38" t="s">
        <v>113</v>
      </c>
      <c r="D132" s="57">
        <v>2600</v>
      </c>
      <c r="E132" s="57">
        <v>1295.07</v>
      </c>
      <c r="F132" s="150">
        <f>D132-E132</f>
        <v>1304.93</v>
      </c>
    </row>
    <row r="133" spans="1:6" s="70" customFormat="1" ht="124.5" customHeight="1">
      <c r="A133" s="178" t="s">
        <v>163</v>
      </c>
      <c r="B133" s="36"/>
      <c r="C133" s="38" t="s">
        <v>166</v>
      </c>
      <c r="D133" s="57">
        <f>D134</f>
        <v>36400</v>
      </c>
      <c r="E133" s="57">
        <f>E134</f>
        <v>18002</v>
      </c>
      <c r="F133" s="150">
        <f t="shared" si="12"/>
        <v>18398</v>
      </c>
    </row>
    <row r="134" spans="1:6" s="70" customFormat="1" ht="60" customHeight="1">
      <c r="A134" s="178" t="s">
        <v>164</v>
      </c>
      <c r="B134" s="36"/>
      <c r="C134" s="38" t="s">
        <v>167</v>
      </c>
      <c r="D134" s="57">
        <f>D135</f>
        <v>36400</v>
      </c>
      <c r="E134" s="57">
        <f>E135</f>
        <v>18002</v>
      </c>
      <c r="F134" s="150">
        <f t="shared" si="12"/>
        <v>18398</v>
      </c>
    </row>
    <row r="135" spans="1:6" s="70" customFormat="1" ht="43.5" customHeight="1">
      <c r="A135" s="178" t="s">
        <v>165</v>
      </c>
      <c r="B135" s="36"/>
      <c r="C135" s="38" t="s">
        <v>175</v>
      </c>
      <c r="D135" s="57">
        <v>36400</v>
      </c>
      <c r="E135" s="57">
        <v>18002</v>
      </c>
      <c r="F135" s="150">
        <f t="shared" si="12"/>
        <v>18398</v>
      </c>
    </row>
    <row r="136" spans="1:6" s="70" customFormat="1" ht="43.5" customHeight="1">
      <c r="A136" s="178" t="s">
        <v>182</v>
      </c>
      <c r="B136" s="36"/>
      <c r="C136" s="38" t="s">
        <v>183</v>
      </c>
      <c r="D136" s="57">
        <f>D137+D139</f>
        <v>4285200</v>
      </c>
      <c r="E136" s="57">
        <f>E137+E139</f>
        <v>4269800.82</v>
      </c>
      <c r="F136" s="57">
        <f>F137+F139</f>
        <v>15399.18</v>
      </c>
    </row>
    <row r="137" spans="1:6" s="70" customFormat="1" ht="43.5" customHeight="1">
      <c r="A137" s="178" t="s">
        <v>182</v>
      </c>
      <c r="B137" s="36"/>
      <c r="C137" s="38" t="s">
        <v>184</v>
      </c>
      <c r="D137" s="57">
        <f>D138</f>
        <v>4242100</v>
      </c>
      <c r="E137" s="57">
        <f>E138</f>
        <v>4226701</v>
      </c>
      <c r="F137" s="150">
        <f t="shared" si="12"/>
        <v>15399</v>
      </c>
    </row>
    <row r="138" spans="1:6" s="70" customFormat="1" ht="43.5" customHeight="1">
      <c r="A138" s="178" t="s">
        <v>434</v>
      </c>
      <c r="B138" s="36"/>
      <c r="C138" s="38" t="s">
        <v>185</v>
      </c>
      <c r="D138" s="57">
        <v>4242100</v>
      </c>
      <c r="E138" s="57">
        <v>4226701</v>
      </c>
      <c r="F138" s="150">
        <f t="shared" si="12"/>
        <v>15399</v>
      </c>
    </row>
    <row r="139" spans="1:6" s="70" customFormat="1" ht="43.5" customHeight="1">
      <c r="A139" s="178" t="s">
        <v>165</v>
      </c>
      <c r="B139" s="36"/>
      <c r="C139" s="38" t="s">
        <v>191</v>
      </c>
      <c r="D139" s="57">
        <v>43100</v>
      </c>
      <c r="E139" s="57">
        <v>43099.82</v>
      </c>
      <c r="F139" s="150">
        <f t="shared" si="12"/>
        <v>0.18000000000029104</v>
      </c>
    </row>
    <row r="140" spans="1:6" s="70" customFormat="1" ht="15" customHeight="1">
      <c r="A140" s="94" t="s">
        <v>415</v>
      </c>
      <c r="B140" s="68"/>
      <c r="C140" s="69" t="s">
        <v>360</v>
      </c>
      <c r="D140" s="58">
        <f>D141+D148+D164</f>
        <v>522050</v>
      </c>
      <c r="E140" s="58">
        <f>E141+E148+E164</f>
        <v>519208.17</v>
      </c>
      <c r="F140" s="58">
        <f>F141+F148+F164</f>
        <v>2841.8300000000054</v>
      </c>
    </row>
    <row r="141" spans="1:6" s="70" customFormat="1" ht="77.25" customHeight="1">
      <c r="A141" s="188" t="s">
        <v>168</v>
      </c>
      <c r="B141" s="68"/>
      <c r="C141" s="69" t="s">
        <v>169</v>
      </c>
      <c r="D141" s="58">
        <f aca="true" t="shared" si="14" ref="D141:F142">D142</f>
        <v>322550</v>
      </c>
      <c r="E141" s="58">
        <f t="shared" si="14"/>
        <v>319824.17</v>
      </c>
      <c r="F141" s="58">
        <f t="shared" si="14"/>
        <v>2725.8300000000054</v>
      </c>
    </row>
    <row r="142" spans="1:6" s="70" customFormat="1" ht="72.75" customHeight="1">
      <c r="A142" s="82" t="s">
        <v>104</v>
      </c>
      <c r="B142" s="68"/>
      <c r="C142" s="69" t="s">
        <v>170</v>
      </c>
      <c r="D142" s="58">
        <f t="shared" si="14"/>
        <v>322550</v>
      </c>
      <c r="E142" s="58">
        <f t="shared" si="14"/>
        <v>319824.17</v>
      </c>
      <c r="F142" s="58">
        <f t="shared" si="14"/>
        <v>2725.8300000000054</v>
      </c>
    </row>
    <row r="143" spans="1:6" s="70" customFormat="1" ht="14.25" customHeight="1">
      <c r="A143" s="78" t="s">
        <v>375</v>
      </c>
      <c r="B143" s="68"/>
      <c r="C143" s="69" t="s">
        <v>171</v>
      </c>
      <c r="D143" s="58">
        <f>D144+D145+D146+D147</f>
        <v>322550</v>
      </c>
      <c r="E143" s="58">
        <f>E144+E145+E146+E147</f>
        <v>319824.17</v>
      </c>
      <c r="F143" s="154">
        <f>F144+F145+F146+F147</f>
        <v>2725.8300000000054</v>
      </c>
    </row>
    <row r="144" spans="1:6" s="70" customFormat="1" ht="15" customHeight="1">
      <c r="A144" s="78" t="s">
        <v>378</v>
      </c>
      <c r="B144" s="68"/>
      <c r="C144" s="69" t="s">
        <v>172</v>
      </c>
      <c r="D144" s="58">
        <v>249500</v>
      </c>
      <c r="E144" s="58">
        <v>246878.62</v>
      </c>
      <c r="F144" s="58">
        <f>D144-E144</f>
        <v>2621.3800000000047</v>
      </c>
    </row>
    <row r="145" spans="1:6" s="70" customFormat="1" ht="15" customHeight="1">
      <c r="A145" s="178" t="s">
        <v>380</v>
      </c>
      <c r="B145" s="68"/>
      <c r="C145" s="69" t="s">
        <v>13</v>
      </c>
      <c r="D145" s="58">
        <v>15000</v>
      </c>
      <c r="E145" s="58">
        <v>15000</v>
      </c>
      <c r="F145" s="154">
        <f>D145-E145</f>
        <v>0</v>
      </c>
    </row>
    <row r="146" spans="1:6" s="70" customFormat="1" ht="23.25" customHeight="1">
      <c r="A146" s="178" t="s">
        <v>434</v>
      </c>
      <c r="B146" s="68"/>
      <c r="C146" s="69" t="s">
        <v>14</v>
      </c>
      <c r="D146" s="58">
        <v>25500</v>
      </c>
      <c r="E146" s="58">
        <v>25402.57</v>
      </c>
      <c r="F146" s="154">
        <f>D146-E146</f>
        <v>97.43000000000029</v>
      </c>
    </row>
    <row r="147" spans="1:6" s="70" customFormat="1" ht="30.75" customHeight="1">
      <c r="A147" s="178" t="s">
        <v>385</v>
      </c>
      <c r="B147" s="68"/>
      <c r="C147" s="69" t="s">
        <v>15</v>
      </c>
      <c r="D147" s="58">
        <v>32550</v>
      </c>
      <c r="E147" s="58">
        <v>32542.98</v>
      </c>
      <c r="F147" s="154">
        <f>D147-E147</f>
        <v>7.020000000000437</v>
      </c>
    </row>
    <row r="148" spans="1:6" s="70" customFormat="1" ht="157.5" customHeight="1">
      <c r="A148" s="83" t="s">
        <v>121</v>
      </c>
      <c r="B148" s="68"/>
      <c r="C148" s="69" t="s">
        <v>122</v>
      </c>
      <c r="D148" s="58">
        <f>D151</f>
        <v>79500</v>
      </c>
      <c r="E148" s="58">
        <f>E151</f>
        <v>79384</v>
      </c>
      <c r="F148" s="154">
        <f>F151</f>
        <v>116</v>
      </c>
    </row>
    <row r="149" spans="1:6" s="70" customFormat="1" ht="0.75" customHeight="1">
      <c r="A149" s="83" t="s">
        <v>447</v>
      </c>
      <c r="B149" s="68"/>
      <c r="C149" s="69" t="s">
        <v>396</v>
      </c>
      <c r="D149" s="58">
        <v>0</v>
      </c>
      <c r="E149" s="58">
        <f>E150+E159+E164</f>
        <v>199384</v>
      </c>
      <c r="F149" s="58">
        <f>F150+F159+F164</f>
        <v>116</v>
      </c>
    </row>
    <row r="150" spans="1:6" s="70" customFormat="1" ht="37.5" customHeight="1" hidden="1">
      <c r="A150" s="83" t="s">
        <v>416</v>
      </c>
      <c r="B150" s="68"/>
      <c r="C150" s="69" t="s">
        <v>361</v>
      </c>
      <c r="D150" s="58">
        <f>D151</f>
        <v>79500</v>
      </c>
      <c r="E150" s="58">
        <f>E151</f>
        <v>79384</v>
      </c>
      <c r="F150" s="154">
        <f>F151</f>
        <v>116</v>
      </c>
    </row>
    <row r="151" spans="1:6" s="70" customFormat="1" ht="36.75" customHeight="1">
      <c r="A151" s="83" t="s">
        <v>393</v>
      </c>
      <c r="B151" s="68"/>
      <c r="C151" s="69" t="s">
        <v>123</v>
      </c>
      <c r="D151" s="58">
        <f>D161</f>
        <v>79500</v>
      </c>
      <c r="E151" s="58">
        <f>E161</f>
        <v>79384</v>
      </c>
      <c r="F151" s="154">
        <f>F161</f>
        <v>116</v>
      </c>
    </row>
    <row r="152" spans="1:6" s="70" customFormat="1" ht="1.5" customHeight="1" hidden="1">
      <c r="A152" s="78" t="s">
        <v>375</v>
      </c>
      <c r="B152" s="68"/>
      <c r="C152" s="69" t="s">
        <v>376</v>
      </c>
      <c r="D152" s="58">
        <f>D154+D155+D153+D157+D158+D156</f>
        <v>0</v>
      </c>
      <c r="E152" s="58">
        <f>E154+E155+E153+E157+E158+E156</f>
        <v>0</v>
      </c>
      <c r="F152" s="58">
        <f>F153+F154+F155+F156+F157+F158</f>
        <v>0</v>
      </c>
    </row>
    <row r="153" spans="1:6" s="70" customFormat="1" ht="13.5" customHeight="1" hidden="1">
      <c r="A153" s="102" t="s">
        <v>461</v>
      </c>
      <c r="B153" s="65"/>
      <c r="C153" s="66" t="s">
        <v>460</v>
      </c>
      <c r="D153" s="67">
        <v>0</v>
      </c>
      <c r="E153" s="67">
        <v>0</v>
      </c>
      <c r="F153" s="152">
        <f aca="true" t="shared" si="15" ref="F153:F158">D153-E153</f>
        <v>0</v>
      </c>
    </row>
    <row r="154" spans="1:6" s="70" customFormat="1" ht="13.5" customHeight="1" hidden="1">
      <c r="A154" s="102" t="s">
        <v>378</v>
      </c>
      <c r="B154" s="65"/>
      <c r="C154" s="66" t="s">
        <v>362</v>
      </c>
      <c r="D154" s="67">
        <v>0</v>
      </c>
      <c r="E154" s="67">
        <v>0</v>
      </c>
      <c r="F154" s="152">
        <f t="shared" si="15"/>
        <v>0</v>
      </c>
    </row>
    <row r="155" spans="1:6" s="70" customFormat="1" ht="25.5" customHeight="1" hidden="1">
      <c r="A155" s="102" t="s">
        <v>379</v>
      </c>
      <c r="B155" s="65"/>
      <c r="C155" s="66" t="s">
        <v>363</v>
      </c>
      <c r="D155" s="67">
        <v>0</v>
      </c>
      <c r="E155" s="67">
        <v>0</v>
      </c>
      <c r="F155" s="152">
        <f t="shared" si="15"/>
        <v>0</v>
      </c>
    </row>
    <row r="156" spans="1:6" s="70" customFormat="1" ht="25.5" customHeight="1" hidden="1">
      <c r="A156" s="102" t="s">
        <v>379</v>
      </c>
      <c r="B156" s="65"/>
      <c r="C156" s="66" t="s">
        <v>484</v>
      </c>
      <c r="D156" s="67">
        <v>0</v>
      </c>
      <c r="E156" s="67">
        <v>0</v>
      </c>
      <c r="F156" s="152">
        <f t="shared" si="15"/>
        <v>0</v>
      </c>
    </row>
    <row r="157" spans="1:6" s="70" customFormat="1" ht="25.5" customHeight="1" hidden="1">
      <c r="A157" s="102" t="s">
        <v>379</v>
      </c>
      <c r="B157" s="65"/>
      <c r="C157" s="66" t="s">
        <v>470</v>
      </c>
      <c r="D157" s="67">
        <v>0</v>
      </c>
      <c r="E157" s="67">
        <v>0</v>
      </c>
      <c r="F157" s="152">
        <f t="shared" si="15"/>
        <v>0</v>
      </c>
    </row>
    <row r="158" spans="1:6" s="70" customFormat="1" ht="25.5" customHeight="1" hidden="1">
      <c r="A158" s="102" t="s">
        <v>379</v>
      </c>
      <c r="B158" s="65"/>
      <c r="C158" s="66" t="s">
        <v>471</v>
      </c>
      <c r="D158" s="67">
        <v>0</v>
      </c>
      <c r="E158" s="67">
        <v>0</v>
      </c>
      <c r="F158" s="152">
        <f t="shared" si="15"/>
        <v>0</v>
      </c>
    </row>
    <row r="159" spans="1:6" s="70" customFormat="1" ht="1.5" customHeight="1" hidden="1">
      <c r="A159" s="83" t="s">
        <v>450</v>
      </c>
      <c r="B159" s="68"/>
      <c r="C159" s="69" t="s">
        <v>449</v>
      </c>
      <c r="D159" s="58">
        <v>0</v>
      </c>
      <c r="E159" s="58">
        <v>0</v>
      </c>
      <c r="F159" s="154">
        <f>F162</f>
        <v>0</v>
      </c>
    </row>
    <row r="160" spans="1:6" s="70" customFormat="1" ht="37.5" customHeight="1" hidden="1">
      <c r="A160" s="83" t="s">
        <v>393</v>
      </c>
      <c r="B160" s="68"/>
      <c r="C160" s="69" t="s">
        <v>448</v>
      </c>
      <c r="D160" s="58">
        <v>0</v>
      </c>
      <c r="E160" s="58">
        <v>0</v>
      </c>
      <c r="F160" s="154">
        <f>F162</f>
        <v>0</v>
      </c>
    </row>
    <row r="161" spans="1:6" s="70" customFormat="1" ht="13.5" customHeight="1">
      <c r="A161" s="78" t="s">
        <v>375</v>
      </c>
      <c r="B161" s="68"/>
      <c r="C161" s="69" t="s">
        <v>124</v>
      </c>
      <c r="D161" s="59">
        <f>D162+D163</f>
        <v>79500</v>
      </c>
      <c r="E161" s="59">
        <f>E162+E163</f>
        <v>79384</v>
      </c>
      <c r="F161" s="151">
        <f>F162+F163</f>
        <v>116</v>
      </c>
    </row>
    <row r="162" spans="1:6" s="70" customFormat="1" ht="22.5" customHeight="1">
      <c r="A162" s="102" t="s">
        <v>379</v>
      </c>
      <c r="B162" s="65"/>
      <c r="C162" s="66" t="s">
        <v>125</v>
      </c>
      <c r="D162" s="67">
        <v>18000</v>
      </c>
      <c r="E162" s="67">
        <v>18000</v>
      </c>
      <c r="F162" s="152">
        <f>D162-E162</f>
        <v>0</v>
      </c>
    </row>
    <row r="163" spans="1:6" s="70" customFormat="1" ht="22.5" customHeight="1">
      <c r="A163" s="178" t="s">
        <v>380</v>
      </c>
      <c r="B163" s="65"/>
      <c r="C163" s="66" t="s">
        <v>2</v>
      </c>
      <c r="D163" s="67">
        <v>61500</v>
      </c>
      <c r="E163" s="67">
        <v>61384</v>
      </c>
      <c r="F163" s="152">
        <f>D163-E163</f>
        <v>116</v>
      </c>
    </row>
    <row r="164" spans="1:6" s="70" customFormat="1" ht="180" customHeight="1">
      <c r="A164" s="83" t="s">
        <v>126</v>
      </c>
      <c r="B164" s="68"/>
      <c r="C164" s="69" t="s">
        <v>127</v>
      </c>
      <c r="D164" s="58">
        <f>D167</f>
        <v>120000</v>
      </c>
      <c r="E164" s="58">
        <f>E167</f>
        <v>120000</v>
      </c>
      <c r="F164" s="154">
        <f>F167</f>
        <v>0</v>
      </c>
    </row>
    <row r="165" spans="1:6" s="70" customFormat="1" ht="37.5" customHeight="1">
      <c r="A165" s="83" t="s">
        <v>393</v>
      </c>
      <c r="B165" s="68"/>
      <c r="C165" s="69" t="s">
        <v>57</v>
      </c>
      <c r="D165" s="58">
        <f>D167</f>
        <v>120000</v>
      </c>
      <c r="E165" s="58">
        <f>E167</f>
        <v>120000</v>
      </c>
      <c r="F165" s="154">
        <f>F167</f>
        <v>0</v>
      </c>
    </row>
    <row r="166" spans="1:6" s="70" customFormat="1" ht="13.5" customHeight="1">
      <c r="A166" s="78" t="s">
        <v>375</v>
      </c>
      <c r="B166" s="68"/>
      <c r="C166" s="69" t="s">
        <v>56</v>
      </c>
      <c r="D166" s="59">
        <f>D167</f>
        <v>120000</v>
      </c>
      <c r="E166" s="59">
        <f>E167</f>
        <v>120000</v>
      </c>
      <c r="F166" s="151">
        <f>F167</f>
        <v>0</v>
      </c>
    </row>
    <row r="167" spans="1:6" s="70" customFormat="1" ht="22.5" customHeight="1">
      <c r="A167" s="102" t="s">
        <v>100</v>
      </c>
      <c r="B167" s="65"/>
      <c r="C167" s="66" t="s">
        <v>55</v>
      </c>
      <c r="D167" s="67">
        <v>120000</v>
      </c>
      <c r="E167" s="67">
        <v>120000</v>
      </c>
      <c r="F167" s="152">
        <f>D167-E167</f>
        <v>0</v>
      </c>
    </row>
    <row r="168" spans="1:6" s="70" customFormat="1" ht="35.25" customHeight="1">
      <c r="A168" s="138" t="s">
        <v>452</v>
      </c>
      <c r="B168" s="133"/>
      <c r="C168" s="134" t="s">
        <v>451</v>
      </c>
      <c r="D168" s="137">
        <f aca="true" t="shared" si="16" ref="D168:E171">D169</f>
        <v>0</v>
      </c>
      <c r="E168" s="137">
        <f t="shared" si="16"/>
        <v>0</v>
      </c>
      <c r="F168" s="154">
        <f>D168-E168</f>
        <v>0</v>
      </c>
    </row>
    <row r="169" spans="1:6" s="70" customFormat="1" ht="25.5" customHeight="1">
      <c r="A169" s="83" t="s">
        <v>453</v>
      </c>
      <c r="B169" s="68"/>
      <c r="C169" s="69" t="s">
        <v>455</v>
      </c>
      <c r="D169" s="58">
        <f t="shared" si="16"/>
        <v>0</v>
      </c>
      <c r="E169" s="58">
        <f t="shared" si="16"/>
        <v>0</v>
      </c>
      <c r="F169" s="154">
        <f>D169-E169</f>
        <v>0</v>
      </c>
    </row>
    <row r="170" spans="1:6" s="70" customFormat="1" ht="22.5" customHeight="1" hidden="1">
      <c r="A170" s="83" t="s">
        <v>392</v>
      </c>
      <c r="B170" s="68"/>
      <c r="C170" s="69" t="s">
        <v>454</v>
      </c>
      <c r="D170" s="58">
        <f t="shared" si="16"/>
        <v>0</v>
      </c>
      <c r="E170" s="58">
        <f t="shared" si="16"/>
        <v>0</v>
      </c>
      <c r="F170" s="154"/>
    </row>
    <row r="171" spans="1:6" s="70" customFormat="1" ht="147" customHeight="1">
      <c r="A171" s="78" t="s">
        <v>128</v>
      </c>
      <c r="B171" s="68"/>
      <c r="C171" s="69" t="s">
        <v>129</v>
      </c>
      <c r="D171" s="58">
        <f t="shared" si="16"/>
        <v>0</v>
      </c>
      <c r="E171" s="58">
        <f t="shared" si="16"/>
        <v>0</v>
      </c>
      <c r="F171" s="154">
        <f>D171-E171</f>
        <v>0</v>
      </c>
    </row>
    <row r="172" spans="1:6" s="70" customFormat="1" ht="37.5" customHeight="1">
      <c r="A172" s="83" t="s">
        <v>393</v>
      </c>
      <c r="B172" s="68"/>
      <c r="C172" s="69" t="s">
        <v>130</v>
      </c>
      <c r="D172" s="58">
        <f>D174</f>
        <v>0</v>
      </c>
      <c r="E172" s="58">
        <f>E174</f>
        <v>0</v>
      </c>
      <c r="F172" s="154">
        <f>F174</f>
        <v>0</v>
      </c>
    </row>
    <row r="173" spans="1:6" s="70" customFormat="1" ht="13.5" customHeight="1">
      <c r="A173" s="78" t="s">
        <v>375</v>
      </c>
      <c r="B173" s="68"/>
      <c r="C173" s="69" t="s">
        <v>131</v>
      </c>
      <c r="D173" s="59">
        <f>D174</f>
        <v>0</v>
      </c>
      <c r="E173" s="59">
        <f>E174</f>
        <v>0</v>
      </c>
      <c r="F173" s="151">
        <f>F174</f>
        <v>0</v>
      </c>
    </row>
    <row r="174" spans="1:6" s="70" customFormat="1" ht="13.5" customHeight="1">
      <c r="A174" s="102" t="s">
        <v>380</v>
      </c>
      <c r="B174" s="65"/>
      <c r="C174" s="66" t="s">
        <v>132</v>
      </c>
      <c r="D174" s="67">
        <v>0</v>
      </c>
      <c r="E174" s="67">
        <v>0</v>
      </c>
      <c r="F174" s="152">
        <f>D174-E174</f>
        <v>0</v>
      </c>
    </row>
    <row r="175" spans="1:6" s="70" customFormat="1" ht="18.75" customHeight="1">
      <c r="A175" s="132" t="s">
        <v>391</v>
      </c>
      <c r="B175" s="133"/>
      <c r="C175" s="134" t="s">
        <v>364</v>
      </c>
      <c r="D175" s="135">
        <f>D176+D193</f>
        <v>3717400</v>
      </c>
      <c r="E175" s="135">
        <f>E176</f>
        <v>3523935</v>
      </c>
      <c r="F175" s="155">
        <f>D175-E175</f>
        <v>193465</v>
      </c>
    </row>
    <row r="176" spans="1:6" s="70" customFormat="1" ht="14.25" customHeight="1">
      <c r="A176" s="83" t="s">
        <v>417</v>
      </c>
      <c r="B176" s="68"/>
      <c r="C176" s="69" t="s">
        <v>365</v>
      </c>
      <c r="D176" s="59">
        <f>D177+D189</f>
        <v>3717400</v>
      </c>
      <c r="E176" s="59">
        <f>E177+E189</f>
        <v>3523935</v>
      </c>
      <c r="F176" s="59">
        <f>D176-E176</f>
        <v>193465</v>
      </c>
    </row>
    <row r="177" spans="1:6" s="70" customFormat="1" ht="1.5" customHeight="1">
      <c r="A177" s="83" t="s">
        <v>392</v>
      </c>
      <c r="B177" s="68"/>
      <c r="C177" s="69" t="s">
        <v>394</v>
      </c>
      <c r="D177" s="59">
        <f>D178</f>
        <v>3717400</v>
      </c>
      <c r="E177" s="59">
        <f>E178</f>
        <v>3523935</v>
      </c>
      <c r="F177" s="151">
        <v>904691.11</v>
      </c>
    </row>
    <row r="178" spans="1:6" s="70" customFormat="1" ht="147.75" customHeight="1">
      <c r="A178" s="83" t="s">
        <v>134</v>
      </c>
      <c r="B178" s="68"/>
      <c r="C178" s="69" t="s">
        <v>135</v>
      </c>
      <c r="D178" s="59">
        <f>D179+D185</f>
        <v>3717400</v>
      </c>
      <c r="E178" s="59">
        <f>E179+E185</f>
        <v>3523935</v>
      </c>
      <c r="F178" s="151">
        <f>F179+F185</f>
        <v>193465</v>
      </c>
    </row>
    <row r="179" spans="1:6" s="70" customFormat="1" ht="3" customHeight="1">
      <c r="A179" s="83" t="s">
        <v>418</v>
      </c>
      <c r="B179" s="68"/>
      <c r="C179" s="69" t="s">
        <v>366</v>
      </c>
      <c r="D179" s="59">
        <f aca="true" t="shared" si="17" ref="D179:F181">D180</f>
        <v>3717400</v>
      </c>
      <c r="E179" s="59">
        <f t="shared" si="17"/>
        <v>3523935</v>
      </c>
      <c r="F179" s="151">
        <f t="shared" si="17"/>
        <v>193465</v>
      </c>
    </row>
    <row r="180" spans="1:6" s="70" customFormat="1" ht="85.5" customHeight="1">
      <c r="A180" s="82" t="s">
        <v>399</v>
      </c>
      <c r="B180" s="68"/>
      <c r="C180" s="69" t="s">
        <v>136</v>
      </c>
      <c r="D180" s="59">
        <f t="shared" si="17"/>
        <v>3717400</v>
      </c>
      <c r="E180" s="59">
        <f t="shared" si="17"/>
        <v>3523935</v>
      </c>
      <c r="F180" s="151">
        <f t="shared" si="17"/>
        <v>193465</v>
      </c>
    </row>
    <row r="181" spans="1:6" s="70" customFormat="1" ht="27.75" customHeight="1">
      <c r="A181" s="78" t="s">
        <v>381</v>
      </c>
      <c r="B181" s="68"/>
      <c r="C181" s="69" t="s">
        <v>137</v>
      </c>
      <c r="D181" s="59">
        <f t="shared" si="17"/>
        <v>3717400</v>
      </c>
      <c r="E181" s="59">
        <f t="shared" si="17"/>
        <v>3523935</v>
      </c>
      <c r="F181" s="151">
        <f t="shared" si="17"/>
        <v>193465</v>
      </c>
    </row>
    <row r="182" spans="1:6" s="70" customFormat="1" ht="35.25" customHeight="1">
      <c r="A182" s="102" t="s">
        <v>382</v>
      </c>
      <c r="B182" s="65"/>
      <c r="C182" s="66" t="s">
        <v>138</v>
      </c>
      <c r="D182" s="67">
        <v>3717400</v>
      </c>
      <c r="E182" s="67">
        <v>3523935</v>
      </c>
      <c r="F182" s="152">
        <f>D182-E182</f>
        <v>193465</v>
      </c>
    </row>
    <row r="183" spans="1:6" s="70" customFormat="1" ht="13.5" customHeight="1" hidden="1">
      <c r="A183" s="79"/>
      <c r="B183" s="68"/>
      <c r="C183" s="69" t="s">
        <v>394</v>
      </c>
      <c r="D183" s="59"/>
      <c r="E183" s="59"/>
      <c r="F183" s="151"/>
    </row>
    <row r="184" spans="1:6" s="70" customFormat="1" ht="13.5" customHeight="1" hidden="1">
      <c r="A184" s="79"/>
      <c r="B184" s="68"/>
      <c r="C184" s="69" t="s">
        <v>395</v>
      </c>
      <c r="D184" s="59"/>
      <c r="E184" s="59"/>
      <c r="F184" s="151"/>
    </row>
    <row r="185" spans="1:6" s="70" customFormat="1" ht="1.5" customHeight="1">
      <c r="A185" s="83" t="s">
        <v>419</v>
      </c>
      <c r="B185" s="68"/>
      <c r="C185" s="69" t="s">
        <v>367</v>
      </c>
      <c r="D185" s="59">
        <f aca="true" t="shared" si="18" ref="D185:F187">D186</f>
        <v>0</v>
      </c>
      <c r="E185" s="59">
        <f t="shared" si="18"/>
        <v>0</v>
      </c>
      <c r="F185" s="151">
        <f t="shared" si="18"/>
        <v>0</v>
      </c>
    </row>
    <row r="186" spans="1:6" s="70" customFormat="1" ht="88.5" customHeight="1" hidden="1">
      <c r="A186" s="82" t="s">
        <v>399</v>
      </c>
      <c r="B186" s="68"/>
      <c r="C186" s="69" t="s">
        <v>368</v>
      </c>
      <c r="D186" s="59">
        <f t="shared" si="18"/>
        <v>0</v>
      </c>
      <c r="E186" s="59">
        <f t="shared" si="18"/>
        <v>0</v>
      </c>
      <c r="F186" s="151">
        <f t="shared" si="18"/>
        <v>0</v>
      </c>
    </row>
    <row r="187" spans="1:6" s="70" customFormat="1" ht="27" customHeight="1" hidden="1">
      <c r="A187" s="78" t="s">
        <v>381</v>
      </c>
      <c r="B187" s="68"/>
      <c r="C187" s="69" t="s">
        <v>369</v>
      </c>
      <c r="D187" s="59">
        <f t="shared" si="18"/>
        <v>0</v>
      </c>
      <c r="E187" s="59">
        <f t="shared" si="18"/>
        <v>0</v>
      </c>
      <c r="F187" s="151">
        <f t="shared" si="18"/>
        <v>0</v>
      </c>
    </row>
    <row r="188" spans="1:6" s="70" customFormat="1" ht="34.5" customHeight="1" hidden="1">
      <c r="A188" s="102" t="s">
        <v>382</v>
      </c>
      <c r="B188" s="65"/>
      <c r="C188" s="66" t="s">
        <v>370</v>
      </c>
      <c r="D188" s="67">
        <v>0</v>
      </c>
      <c r="E188" s="67">
        <v>0</v>
      </c>
      <c r="F188" s="152">
        <f>D188-E188</f>
        <v>0</v>
      </c>
    </row>
    <row r="189" spans="1:6" s="70" customFormat="1" ht="17.25" customHeight="1" hidden="1">
      <c r="A189" s="79"/>
      <c r="B189" s="68"/>
      <c r="C189" s="80" t="s">
        <v>17</v>
      </c>
      <c r="D189" s="81">
        <v>0</v>
      </c>
      <c r="E189" s="81">
        <v>0</v>
      </c>
      <c r="F189" s="156">
        <f>D189-E189</f>
        <v>0</v>
      </c>
    </row>
    <row r="190" spans="1:6" s="70" customFormat="1" ht="2.25" customHeight="1">
      <c r="A190" s="116"/>
      <c r="B190" s="68"/>
      <c r="C190" s="69"/>
      <c r="D190" s="59"/>
      <c r="E190" s="59"/>
      <c r="F190" s="151"/>
    </row>
    <row r="191" spans="1:6" s="70" customFormat="1" ht="10.5" customHeight="1" hidden="1">
      <c r="A191" s="82"/>
      <c r="B191" s="68"/>
      <c r="C191" s="69"/>
      <c r="D191" s="59"/>
      <c r="E191" s="59"/>
      <c r="F191" s="151"/>
    </row>
    <row r="192" spans="1:6" s="70" customFormat="1" ht="12" customHeight="1" hidden="1">
      <c r="A192" s="78"/>
      <c r="B192" s="68"/>
      <c r="C192" s="69"/>
      <c r="D192" s="59"/>
      <c r="E192" s="59"/>
      <c r="F192" s="151"/>
    </row>
    <row r="193" spans="1:43" s="70" customFormat="1" ht="18" customHeight="1" hidden="1">
      <c r="A193" s="78"/>
      <c r="B193" s="65"/>
      <c r="C193" s="66"/>
      <c r="D193" s="67"/>
      <c r="E193" s="67"/>
      <c r="F193" s="152"/>
      <c r="K193" s="8"/>
      <c r="AQ193" s="8"/>
    </row>
    <row r="194" spans="1:256" s="70" customFormat="1" ht="21" customHeight="1">
      <c r="A194" s="139" t="s">
        <v>426</v>
      </c>
      <c r="B194" s="133"/>
      <c r="C194" s="134" t="s">
        <v>427</v>
      </c>
      <c r="D194" s="135">
        <f>D195</f>
        <v>114000</v>
      </c>
      <c r="E194" s="135">
        <f>E195</f>
        <v>113709.84</v>
      </c>
      <c r="F194" s="155">
        <f>F195</f>
        <v>290.1600000000035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6" ht="15" customHeight="1">
      <c r="A195" s="83" t="s">
        <v>428</v>
      </c>
      <c r="B195" s="36"/>
      <c r="C195" s="69" t="s">
        <v>429</v>
      </c>
      <c r="D195" s="59">
        <f>D197</f>
        <v>114000</v>
      </c>
      <c r="E195" s="59">
        <f>E197</f>
        <v>113709.84</v>
      </c>
      <c r="F195" s="151">
        <f>F197</f>
        <v>290.1600000000035</v>
      </c>
    </row>
    <row r="196" spans="1:6" ht="21" customHeight="1">
      <c r="A196" s="83" t="s">
        <v>430</v>
      </c>
      <c r="B196" s="36"/>
      <c r="C196" s="69" t="s">
        <v>140</v>
      </c>
      <c r="D196" s="59">
        <f aca="true" t="shared" si="19" ref="D196:F198">D197</f>
        <v>114000</v>
      </c>
      <c r="E196" s="59">
        <f t="shared" si="19"/>
        <v>113709.84</v>
      </c>
      <c r="F196" s="151">
        <f t="shared" si="19"/>
        <v>290.1600000000035</v>
      </c>
    </row>
    <row r="197" spans="1:43" ht="53.25" customHeight="1">
      <c r="A197" s="83" t="s">
        <v>431</v>
      </c>
      <c r="B197" s="36"/>
      <c r="C197" s="69" t="s">
        <v>139</v>
      </c>
      <c r="D197" s="59">
        <f t="shared" si="19"/>
        <v>114000</v>
      </c>
      <c r="E197" s="59">
        <f t="shared" si="19"/>
        <v>113709.84</v>
      </c>
      <c r="F197" s="151">
        <f t="shared" si="19"/>
        <v>290.1600000000035</v>
      </c>
      <c r="K197" s="70"/>
      <c r="AQ197" s="70"/>
    </row>
    <row r="198" spans="1:256" ht="22.5" customHeight="1">
      <c r="A198" s="83" t="s">
        <v>432</v>
      </c>
      <c r="B198" s="36"/>
      <c r="C198" s="69" t="s">
        <v>141</v>
      </c>
      <c r="D198" s="59">
        <f t="shared" si="19"/>
        <v>114000</v>
      </c>
      <c r="E198" s="59">
        <f>E199</f>
        <v>113709.84</v>
      </c>
      <c r="F198" s="151">
        <f t="shared" si="19"/>
        <v>290.1600000000035</v>
      </c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  <c r="GL198" s="70"/>
      <c r="GM198" s="70"/>
      <c r="GN198" s="70"/>
      <c r="GO198" s="70"/>
      <c r="GP198" s="70"/>
      <c r="GQ198" s="70"/>
      <c r="GR198" s="70"/>
      <c r="GS198" s="70"/>
      <c r="GT198" s="70"/>
      <c r="GU198" s="70"/>
      <c r="GV198" s="70"/>
      <c r="GW198" s="70"/>
      <c r="GX198" s="70"/>
      <c r="GY198" s="70"/>
      <c r="GZ198" s="70"/>
      <c r="HA198" s="70"/>
      <c r="HB198" s="70"/>
      <c r="HC198" s="70"/>
      <c r="HD198" s="70"/>
      <c r="HE198" s="70"/>
      <c r="HF198" s="70"/>
      <c r="HG198" s="70"/>
      <c r="HH198" s="70"/>
      <c r="HI198" s="70"/>
      <c r="HJ198" s="70"/>
      <c r="HK198" s="70"/>
      <c r="HL198" s="70"/>
      <c r="HM198" s="70"/>
      <c r="HN198" s="70"/>
      <c r="HO198" s="70"/>
      <c r="HP198" s="70"/>
      <c r="HQ198" s="70"/>
      <c r="HR198" s="70"/>
      <c r="HS198" s="70"/>
      <c r="HT198" s="70"/>
      <c r="HU198" s="70"/>
      <c r="HV198" s="70"/>
      <c r="HW198" s="70"/>
      <c r="HX198" s="70"/>
      <c r="HY198" s="70"/>
      <c r="HZ198" s="70"/>
      <c r="IA198" s="70"/>
      <c r="IB198" s="70"/>
      <c r="IC198" s="70"/>
      <c r="ID198" s="70"/>
      <c r="IE198" s="70"/>
      <c r="IF198" s="70"/>
      <c r="IG198" s="70"/>
      <c r="IH198" s="70"/>
      <c r="II198" s="70"/>
      <c r="IJ198" s="70"/>
      <c r="IK198" s="70"/>
      <c r="IL198" s="70"/>
      <c r="IM198" s="70"/>
      <c r="IN198" s="70"/>
      <c r="IO198" s="70"/>
      <c r="IP198" s="70"/>
      <c r="IQ198" s="70"/>
      <c r="IR198" s="70"/>
      <c r="IS198" s="70"/>
      <c r="IT198" s="70"/>
      <c r="IU198" s="70"/>
      <c r="IV198" s="70"/>
    </row>
    <row r="199" spans="1:43" s="70" customFormat="1" ht="34.5" customHeight="1">
      <c r="A199" s="102" t="s">
        <v>433</v>
      </c>
      <c r="B199" s="65"/>
      <c r="C199" s="66" t="s">
        <v>142</v>
      </c>
      <c r="D199" s="67">
        <v>114000</v>
      </c>
      <c r="E199" s="67">
        <v>113709.84</v>
      </c>
      <c r="F199" s="152">
        <f>D199-E199</f>
        <v>290.1600000000035</v>
      </c>
      <c r="K199" s="8"/>
      <c r="AQ199" s="8"/>
    </row>
    <row r="200" spans="1:256" s="70" customFormat="1" ht="33" customHeight="1">
      <c r="A200" s="139" t="s">
        <v>456</v>
      </c>
      <c r="B200" s="133"/>
      <c r="C200" s="134" t="s">
        <v>458</v>
      </c>
      <c r="D200" s="135">
        <f>D201</f>
        <v>0</v>
      </c>
      <c r="E200" s="135">
        <f>E201</f>
        <v>0</v>
      </c>
      <c r="F200" s="155">
        <f>F201</f>
        <v>0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6" ht="135" customHeight="1">
      <c r="A201" s="83" t="s">
        <v>143</v>
      </c>
      <c r="B201" s="36"/>
      <c r="C201" s="69" t="s">
        <v>144</v>
      </c>
      <c r="D201" s="59">
        <f>D203</f>
        <v>0</v>
      </c>
      <c r="E201" s="59">
        <f>E203</f>
        <v>0</v>
      </c>
      <c r="F201" s="151">
        <f>F203</f>
        <v>0</v>
      </c>
    </row>
    <row r="202" spans="1:6" ht="0.75" customHeight="1">
      <c r="A202" s="83" t="s">
        <v>457</v>
      </c>
      <c r="B202" s="36"/>
      <c r="C202" s="69" t="s">
        <v>459</v>
      </c>
      <c r="D202" s="59">
        <f aca="true" t="shared" si="20" ref="D202:F203">D203</f>
        <v>0</v>
      </c>
      <c r="E202" s="59">
        <f t="shared" si="20"/>
        <v>0</v>
      </c>
      <c r="F202" s="151">
        <f t="shared" si="20"/>
        <v>0</v>
      </c>
    </row>
    <row r="203" spans="1:43" ht="39.75" customHeight="1">
      <c r="A203" s="83" t="s">
        <v>393</v>
      </c>
      <c r="B203" s="36"/>
      <c r="C203" s="69" t="s">
        <v>145</v>
      </c>
      <c r="D203" s="59">
        <f>D204</f>
        <v>0</v>
      </c>
      <c r="E203" s="59">
        <f>E204</f>
        <v>0</v>
      </c>
      <c r="F203" s="151">
        <f t="shared" si="20"/>
        <v>0</v>
      </c>
      <c r="K203" s="70"/>
      <c r="AQ203" s="70"/>
    </row>
    <row r="204" spans="1:256" ht="23.25" customHeight="1">
      <c r="A204" s="102" t="s">
        <v>383</v>
      </c>
      <c r="B204" s="65"/>
      <c r="C204" s="66" t="s">
        <v>146</v>
      </c>
      <c r="D204" s="67">
        <v>0</v>
      </c>
      <c r="E204" s="67">
        <v>0</v>
      </c>
      <c r="F204" s="152">
        <f>D204-E204</f>
        <v>0</v>
      </c>
      <c r="G204" s="70"/>
      <c r="H204" s="70"/>
      <c r="I204" s="70"/>
      <c r="J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  <c r="EE204" s="70"/>
      <c r="EF204" s="70"/>
      <c r="EG204" s="70"/>
      <c r="EH204" s="70"/>
      <c r="EI204" s="70"/>
      <c r="EJ204" s="70"/>
      <c r="EK204" s="70"/>
      <c r="EL204" s="70"/>
      <c r="EM204" s="70"/>
      <c r="EN204" s="70"/>
      <c r="EO204" s="70"/>
      <c r="EP204" s="70"/>
      <c r="EQ204" s="70"/>
      <c r="ER204" s="70"/>
      <c r="ES204" s="70"/>
      <c r="ET204" s="70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0"/>
      <c r="FF204" s="70"/>
      <c r="FG204" s="70"/>
      <c r="FH204" s="70"/>
      <c r="FI204" s="70"/>
      <c r="FJ204" s="70"/>
      <c r="FK204" s="70"/>
      <c r="FL204" s="70"/>
      <c r="FM204" s="70"/>
      <c r="FN204" s="70"/>
      <c r="FO204" s="70"/>
      <c r="FP204" s="70"/>
      <c r="FQ204" s="70"/>
      <c r="FR204" s="70"/>
      <c r="FS204" s="70"/>
      <c r="FT204" s="70"/>
      <c r="FU204" s="70"/>
      <c r="FV204" s="70"/>
      <c r="FW204" s="70"/>
      <c r="FX204" s="70"/>
      <c r="FY204" s="70"/>
      <c r="FZ204" s="70"/>
      <c r="GA204" s="70"/>
      <c r="GB204" s="70"/>
      <c r="GC204" s="70"/>
      <c r="GD204" s="70"/>
      <c r="GE204" s="70"/>
      <c r="GF204" s="70"/>
      <c r="GG204" s="70"/>
      <c r="GH204" s="70"/>
      <c r="GI204" s="70"/>
      <c r="GJ204" s="70"/>
      <c r="GK204" s="70"/>
      <c r="GL204" s="70"/>
      <c r="GM204" s="70"/>
      <c r="GN204" s="70"/>
      <c r="GO204" s="70"/>
      <c r="GP204" s="70"/>
      <c r="GQ204" s="70"/>
      <c r="GR204" s="70"/>
      <c r="GS204" s="70"/>
      <c r="GT204" s="70"/>
      <c r="GU204" s="70"/>
      <c r="GV204" s="70"/>
      <c r="GW204" s="70"/>
      <c r="GX204" s="70"/>
      <c r="GY204" s="70"/>
      <c r="GZ204" s="70"/>
      <c r="HA204" s="70"/>
      <c r="HB204" s="70"/>
      <c r="HC204" s="70"/>
      <c r="HD204" s="70"/>
      <c r="HE204" s="70"/>
      <c r="HF204" s="70"/>
      <c r="HG204" s="70"/>
      <c r="HH204" s="70"/>
      <c r="HI204" s="70"/>
      <c r="HJ204" s="70"/>
      <c r="HK204" s="70"/>
      <c r="HL204" s="70"/>
      <c r="HM204" s="70"/>
      <c r="HN204" s="70"/>
      <c r="HO204" s="70"/>
      <c r="HP204" s="70"/>
      <c r="HQ204" s="70"/>
      <c r="HR204" s="70"/>
      <c r="HS204" s="70"/>
      <c r="HT204" s="70"/>
      <c r="HU204" s="70"/>
      <c r="HV204" s="70"/>
      <c r="HW204" s="70"/>
      <c r="HX204" s="70"/>
      <c r="HY204" s="70"/>
      <c r="HZ204" s="70"/>
      <c r="IA204" s="70"/>
      <c r="IB204" s="70"/>
      <c r="IC204" s="70"/>
      <c r="ID204" s="70"/>
      <c r="IE204" s="70"/>
      <c r="IF204" s="70"/>
      <c r="IG204" s="70"/>
      <c r="IH204" s="70"/>
      <c r="II204" s="70"/>
      <c r="IJ204" s="70"/>
      <c r="IK204" s="70"/>
      <c r="IL204" s="70"/>
      <c r="IM204" s="70"/>
      <c r="IN204" s="70"/>
      <c r="IO204" s="70"/>
      <c r="IP204" s="70"/>
      <c r="IQ204" s="70"/>
      <c r="IR204" s="70"/>
      <c r="IS204" s="70"/>
      <c r="IT204" s="70"/>
      <c r="IU204" s="70"/>
      <c r="IV204" s="70"/>
    </row>
    <row r="205" spans="1:256" s="70" customFormat="1" ht="12.75" customHeight="1">
      <c r="A205" s="132" t="s">
        <v>472</v>
      </c>
      <c r="B205" s="133"/>
      <c r="C205" s="134" t="s">
        <v>473</v>
      </c>
      <c r="D205" s="135">
        <f>D206</f>
        <v>17300</v>
      </c>
      <c r="E205" s="135">
        <f>E206</f>
        <v>17290.2</v>
      </c>
      <c r="F205" s="155">
        <f>F206</f>
        <v>9.799999999999272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6" ht="16.5" customHeight="1">
      <c r="A206" s="83" t="s">
        <v>474</v>
      </c>
      <c r="B206" s="36"/>
      <c r="C206" s="69" t="s">
        <v>160</v>
      </c>
      <c r="D206" s="59">
        <f>D207</f>
        <v>17300</v>
      </c>
      <c r="E206" s="59">
        <f>E208</f>
        <v>17290.2</v>
      </c>
      <c r="F206" s="151">
        <f>F208</f>
        <v>9.799999999999272</v>
      </c>
    </row>
    <row r="207" spans="1:6" ht="12" customHeight="1">
      <c r="A207" s="83" t="s">
        <v>475</v>
      </c>
      <c r="B207" s="36"/>
      <c r="C207" s="69" t="s">
        <v>161</v>
      </c>
      <c r="D207" s="59">
        <f aca="true" t="shared" si="21" ref="D207:F208">D208</f>
        <v>17300</v>
      </c>
      <c r="E207" s="59">
        <f t="shared" si="21"/>
        <v>17290.2</v>
      </c>
      <c r="F207" s="151">
        <f t="shared" si="21"/>
        <v>9.799999999999272</v>
      </c>
    </row>
    <row r="208" spans="1:6" ht="14.25" customHeight="1">
      <c r="A208" s="83" t="s">
        <v>476</v>
      </c>
      <c r="B208" s="36"/>
      <c r="C208" s="69" t="s">
        <v>162</v>
      </c>
      <c r="D208" s="59">
        <f>D209</f>
        <v>17300</v>
      </c>
      <c r="E208" s="59">
        <f>E209</f>
        <v>17290.2</v>
      </c>
      <c r="F208" s="151">
        <f t="shared" si="21"/>
        <v>9.799999999999272</v>
      </c>
    </row>
    <row r="209" spans="1:6" ht="16.5" customHeight="1">
      <c r="A209" s="123" t="s">
        <v>477</v>
      </c>
      <c r="B209" s="65"/>
      <c r="C209" s="66" t="s">
        <v>176</v>
      </c>
      <c r="D209" s="67">
        <v>17300</v>
      </c>
      <c r="E209" s="67">
        <v>17290.2</v>
      </c>
      <c r="F209" s="152">
        <f>D209-E209</f>
        <v>9.799999999999272</v>
      </c>
    </row>
    <row r="210" spans="1:6" ht="15.75" customHeight="1" thickBot="1">
      <c r="A210" s="92"/>
      <c r="B210" s="20"/>
      <c r="C210" s="7"/>
      <c r="D210" s="101"/>
      <c r="E210" s="101"/>
      <c r="F210" s="157"/>
    </row>
    <row r="211" spans="1:6" ht="23.25" thickBot="1">
      <c r="A211" s="93" t="s">
        <v>207</v>
      </c>
      <c r="B211" s="21">
        <v>450</v>
      </c>
      <c r="C211" s="22" t="s">
        <v>206</v>
      </c>
      <c r="D211" s="63">
        <f>'доходы '!D16-расходы!D7</f>
        <v>-43600</v>
      </c>
      <c r="E211" s="64">
        <f>'доходы '!E16-расходы!E7</f>
        <v>457280.9900000021</v>
      </c>
      <c r="F211" s="158" t="s">
        <v>220</v>
      </c>
    </row>
    <row r="214" ht="43.5" customHeight="1"/>
  </sheetData>
  <sheetProtection/>
  <printOptions/>
  <pageMargins left="0.7874015748031497" right="0.26" top="0.34" bottom="0.5905511811023623" header="0.3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2014-12-05T06:45:11Z</cp:lastPrinted>
  <dcterms:created xsi:type="dcterms:W3CDTF">1999-06-18T11:49:53Z</dcterms:created>
  <dcterms:modified xsi:type="dcterms:W3CDTF">2014-12-05T06:45:14Z</dcterms:modified>
  <cp:category/>
  <cp:version/>
  <cp:contentType/>
  <cp:contentStatus/>
</cp:coreProperties>
</file>