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5" yWindow="65521" windowWidth="10725" windowHeight="8100" activeTab="0"/>
  </bookViews>
  <sheets>
    <sheet name="Источники" sheetId="1" r:id="rId1"/>
    <sheet name="доходы 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<sst xmlns="http://schemas.openxmlformats.org/spreadsheetml/2006/main" count="825" uniqueCount="472">
  <si>
    <t>Мероприятия по повышению общего уровня благоустройства территории поселения, организации сбора 
 и вывоза ТБО, озеленения населенных пунктов в рамках подпрограммы «Благоустройство населенных пунктов Лозновского сельского поселения» муниципальной программы Лозновского сельского поселения
  «Обеспечение качественными жилищно-коммунальными услугами населения</t>
  </si>
  <si>
    <t>951 0503 0130023040 000</t>
  </si>
  <si>
    <t xml:space="preserve">951 0503 0130023040 244 </t>
  </si>
  <si>
    <t xml:space="preserve">951 0600 0000000000 000 </t>
  </si>
  <si>
    <t xml:space="preserve">Организация и размещение тематических материалов направленных на информирование населения о  
 безопасном поведении в экстремальных ситуациях в рамках прдпрограммы "Профилактика экстремизма и
  терроризма в Лозновском сельском поселении» муниципальной программы Лозновского сельского 
 поселения «Обеспечение общественного порядка и противодействие преступности» (Прочая закупка 
 товаров, работ и услуг для обеспечения государственных (муниципальных) нужд)
</t>
  </si>
  <si>
    <t>Уплата штрафов и иных платежей</t>
  </si>
  <si>
    <t xml:space="preserve">951 0104 0000000000 000 </t>
  </si>
  <si>
    <t xml:space="preserve">951 0107 0000000000 000 </t>
  </si>
  <si>
    <t xml:space="preserve">951 0107 9990090350 880 </t>
  </si>
  <si>
    <t xml:space="preserve">951 0113 0210021540 000 </t>
  </si>
  <si>
    <t xml:space="preserve">951 0113 0210021540 244 </t>
  </si>
  <si>
    <t xml:space="preserve">951 0113 0230021620 000 </t>
  </si>
  <si>
    <t>951 0113 0230021620 244</t>
  </si>
  <si>
    <t xml:space="preserve">951 0113 9990021020 000 </t>
  </si>
  <si>
    <t xml:space="preserve">951 0113 9990021020 244 </t>
  </si>
  <si>
    <t xml:space="preserve">951 0200 0000000 000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</si>
  <si>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</si>
  <si>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</si>
  <si>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</si>
  <si>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</si>
  <si>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>951 0203 9990051180 129</t>
  </si>
  <si>
    <t xml:space="preserve">951 0309 000000000 000 </t>
  </si>
  <si>
    <t xml:space="preserve">951 0309 0310021670 000 </t>
  </si>
  <si>
    <t>951 0309 0310021670 244</t>
  </si>
  <si>
    <t xml:space="preserve">Мероприятия по обеспечению безопасности на воде в рамках подпрограммы «Безопасность на воде»муниципальной программы Лозновскогосельского поселения «Защита населения и территории от 
чрезвычайныхситуаций,обеспечение пожарной безопасности и безопасности людей на водных 
 объектах» </t>
  </si>
  <si>
    <t>Мероприятия по обеспечению пожарной безопасности в рамках подпрограммы «Пожарная безопасность»  муниципальной программы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</si>
  <si>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>951 0309 0330021710 000</t>
  </si>
  <si>
    <t xml:space="preserve">951 0309 0330021710 244 </t>
  </si>
  <si>
    <t>951 0400 0000000000 000</t>
  </si>
  <si>
    <t xml:space="preserve">Прочая закупка товаров, работ и 
 услуг для обеспечения государственных (муниципальных) нужд
</t>
  </si>
  <si>
    <t xml:space="preserve"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</si>
  <si>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</si>
  <si>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951 0409 0710022400  000</t>
  </si>
  <si>
    <t>951 0409 0710022400  244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</si>
  <si>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</si>
  <si>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</si>
  <si>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</si>
  <si>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</si>
  <si>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</si>
  <si>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</si>
  <si>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</si>
  <si>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</si>
  <si>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</si>
  <si>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</si>
  <si>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</si>
  <si>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</si>
  <si>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</si>
  <si>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</si>
  <si>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</si>
  <si>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</si>
  <si>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</si>
  <si>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</si>
  <si>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</si>
  <si>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</si>
  <si>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</si>
  <si>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</si>
  <si>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Социальное обеспечение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</si>
  <si>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</si>
  <si>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</si>
  <si>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</si>
  <si>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</si>
  <si>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</si>
  <si>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</si>
  <si>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</si>
  <si>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</si>
  <si>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Охрана окружающей среды</t>
  </si>
  <si>
    <t>Другие вопросы в области охраны окружающей среды</t>
  </si>
  <si>
    <t>Физическая культура и спорт</t>
  </si>
  <si>
    <t>951 1100 0000000 000 000</t>
  </si>
  <si>
    <t>182  1  05  01050  01  0000  110</t>
  </si>
  <si>
    <t>182  1  05  01012  01  0000  110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</si>
  <si>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</si>
  <si>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</si>
  <si>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</si>
  <si>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Земельный налог с организаций, обладающих земельным участком,расположенных в границах сельских поселений</t>
  </si>
  <si>
    <t>Земельный налог с физических лиц, обладающих земельным участком,расположенных в границах сельских поселений</t>
  </si>
  <si>
    <t>Земельный налог с организаций</t>
  </si>
  <si>
    <t>Земельный налог с физических лиц</t>
  </si>
  <si>
    <t>182 1 06 6043 10 0000 110</t>
  </si>
  <si>
    <t>182  1  06  06040  00  0000  110</t>
  </si>
  <si>
    <t>182  1  06  06033  10  0000  110</t>
  </si>
  <si>
    <t>182  1  06  06030  00  0000  110</t>
  </si>
  <si>
    <t>Главный бухгалтер ________________   А.Г.Башкирцева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</si>
  <si>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</si>
  <si>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</si>
  <si>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</si>
  <si>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</si>
  <si>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</si>
  <si>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</si>
  <si>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</si>
  <si>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</si>
  <si>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</si>
  <si>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</si>
  <si>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</si>
  <si>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</si>
  <si>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</si>
  <si>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</si>
  <si>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</si>
  <si>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</si>
  <si>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</si>
  <si>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</si>
  <si>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</si>
  <si>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</si>
  <si>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</si>
  <si>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</si>
  <si>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</si>
  <si>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</si>
  <si>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</si>
  <si>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</si>
  <si>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</si>
  <si>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</si>
  <si>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</si>
  <si>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</si>
  <si>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</si>
  <si>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</si>
  <si>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</si>
  <si>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</si>
  <si>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</si>
  <si>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</si>
  <si>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</si>
  <si>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</si>
  <si>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</si>
  <si>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</si>
  <si>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</si>
  <si>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Руководитель     __________________          М.Н.Чумак</t>
  </si>
  <si>
    <t xml:space="preserve">                                            (подпись)                      (расшифровка подписи)</t>
  </si>
  <si>
    <t>Руководитель финансово-   __________________         Е.Н.Родина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</si>
  <si>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</si>
  <si>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</si>
  <si>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               Форма 0503117  с.3</t>
  </si>
  <si>
    <t>951 1 14 060 25 00 0000 430</t>
  </si>
  <si>
    <t>951 1 14 060 25 10 0000 430</t>
  </si>
  <si>
    <t xml:space="preserve">802 1 16  00000  00 0000 000 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</si>
  <si>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</si>
  <si>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</si>
  <si>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</si>
  <si>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</si>
  <si>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</si>
  <si>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</si>
  <si>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</si>
  <si>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</si>
  <si>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</si>
  <si>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</si>
  <si>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</si>
  <si>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</si>
  <si>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</si>
  <si>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</si>
  <si>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</si>
  <si>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100 1 03 02260 01 0000 110</t>
  </si>
  <si>
    <t>100 1 03 02250 01 0000 110</t>
  </si>
  <si>
    <t>100 1 03 02240 01 0000 110</t>
  </si>
  <si>
    <t>100 1 03 02230 01 0000 110</t>
  </si>
  <si>
    <t>100 1 03 02000 01 0000 110</t>
  </si>
  <si>
    <t>Подпрограмма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</si>
  <si>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</si>
  <si>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</si>
  <si>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</si>
  <si>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</si>
  <si>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</si>
  <si>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</si>
  <si>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</si>
  <si>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</si>
  <si>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</si>
  <si>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</si>
  <si>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</si>
  <si>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</si>
  <si>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</si>
  <si>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</si>
  <si>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</si>
  <si>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</si>
  <si>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</si>
  <si>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</si>
  <si>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</si>
  <si>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</si>
  <si>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</si>
  <si>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</si>
  <si>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</si>
  <si>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</si>
  <si>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</si>
  <si>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</si>
  <si>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</si>
  <si>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</si>
  <si>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</si>
  <si>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</si>
  <si>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</si>
  <si>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</si>
  <si>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</si>
  <si>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</si>
  <si>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</si>
  <si>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</si>
  <si>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</si>
  <si>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</si>
  <si>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</si>
  <si>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</si>
  <si>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</si>
  <si>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</si>
  <si>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</si>
  <si>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</si>
  <si>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</si>
  <si>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</si>
  <si>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</si>
  <si>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</si>
  <si>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</si>
  <si>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</si>
  <si>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</si>
  <si>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</si>
  <si>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</si>
  <si>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</si>
  <si>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</si>
  <si>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</si>
  <si>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</si>
  <si>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</si>
  <si>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</si>
  <si>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</si>
  <si>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</si>
  <si>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</si>
  <si>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</si>
  <si>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</si>
  <si>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</si>
  <si>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</si>
  <si>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</si>
  <si>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</si>
  <si>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</si>
  <si>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</si>
  <si>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</si>
  <si>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</si>
  <si>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</si>
  <si>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</si>
  <si>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</si>
  <si>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</si>
  <si>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</si>
  <si>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</si>
  <si>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</si>
  <si>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</si>
  <si>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</si>
  <si>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</si>
  <si>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</si>
  <si>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</si>
  <si>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</si>
  <si>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</si>
  <si>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</si>
  <si>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</si>
  <si>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</si>
  <si>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</si>
  <si>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</si>
  <si>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</si>
  <si>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</si>
  <si>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</si>
  <si>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</si>
  <si>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</si>
  <si>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</si>
  <si>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</si>
  <si>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</si>
  <si>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</si>
  <si>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</si>
  <si>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</si>
  <si>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</si>
  <si>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</si>
  <si>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</si>
  <si>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</si>
  <si>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</si>
  <si>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</si>
  <si>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</si>
  <si>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</si>
  <si>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</si>
  <si>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</si>
  <si>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</si>
  <si>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</si>
  <si>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</si>
  <si>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</si>
  <si>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</si>
  <si>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</si>
  <si>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</si>
  <si>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</si>
  <si>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</si>
  <si>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</si>
  <si>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</si>
  <si>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</si>
  <si>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</si>
  <si>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</si>
  <si>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</si>
  <si>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</si>
  <si>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</si>
  <si>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</si>
  <si>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951 0409 0000000 000 000</t>
  </si>
  <si>
    <t>951 0801 0000000 000 000</t>
  </si>
  <si>
    <t>802  1  16 51040  00  0000  140</t>
  </si>
  <si>
    <t>802  1  16  51040  02  0000  140</t>
  </si>
  <si>
    <t>Определение перечня должностных лиц, уполномоченных составлять протоколы об административных правонарушениях, предусмотренных частью 1 статьи 11.2 Областного закона от 25 октября 2002 года № 273-ЗС «Об административных правонарушениях»</t>
  </si>
  <si>
    <t>Доходы от продажи земельных участков, находящихся в собственности сельских поселений (за исключением земельных участков муниципальных автономных и бюджетных учреждений)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</si>
  <si>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</si>
  <si>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</si>
  <si>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</si>
  <si>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951 0104 9990072390 000 </t>
  </si>
  <si>
    <t xml:space="preserve">951 0104 9990072390 244 </t>
  </si>
  <si>
    <t>ОБЕСПЕЧЕНИЕ ПРОВЕДЕНИЯ ВЫБОРОВ И РЕФЕРЕНДУМОВ</t>
  </si>
  <si>
    <t>Проведение выборов в представительный орган муниципального образования Лозновского сельского поселения (Специальные расходы)</t>
  </si>
  <si>
    <t xml:space="preserve">951 0500 0000000000 000 </t>
  </si>
  <si>
    <t xml:space="preserve">951 0503 0000000000 000 </t>
  </si>
  <si>
    <t xml:space="preserve"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</si>
  <si>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 xml:space="preserve"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</si>
  <si>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>951 0503 0130023030 000</t>
  </si>
  <si>
    <t>Прочая закупка товаров, работ и 
 услуг для обеспечения государственных (муниципальных) нужд</t>
  </si>
  <si>
    <t xml:space="preserve">951 0503 0130023030 244 </t>
  </si>
  <si>
    <t>ОБРАЗОВАНИЕ</t>
  </si>
  <si>
    <t>Профессиональная подготовка, переподготовка и повышение квалификации</t>
  </si>
  <si>
    <t>Расходы на обеспечение деятельности муниципальных органов Лозновского сельского поселения в  рамках обеспечения деятельности Администрации Лозновского сельского поселения</t>
  </si>
  <si>
    <t>951 0700 0000000000 000</t>
  </si>
  <si>
    <t xml:space="preserve">951 0605 0000000 000 </t>
  </si>
  <si>
    <t>951 0705 0000000000 000</t>
  </si>
  <si>
    <t>951 0705 8910000190 000</t>
  </si>
  <si>
    <t>951 0705 8910000190 244</t>
  </si>
  <si>
    <t>951 0800 0000000000 000</t>
  </si>
  <si>
    <t>951 0801 0410000590 611</t>
  </si>
  <si>
    <t xml:space="preserve">951 1001 0000000000 000 </t>
  </si>
  <si>
    <t xml:space="preserve">951 1000 0000000000 000 </t>
  </si>
  <si>
    <t>951 1001 9990010050 000</t>
  </si>
  <si>
    <t>Пособия, компенсации и иные социальные выплаты гражданам, кроме публичных нормативных обязательств</t>
  </si>
  <si>
    <t>951 1001 9990010050 321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</si>
  <si>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</t>
  </si>
  <si>
    <t xml:space="preserve">951 1101 0610021950 244 </t>
  </si>
  <si>
    <t xml:space="preserve">951 1101 0610021950 000 </t>
  </si>
  <si>
    <t xml:space="preserve">951 0113 0000000000 000 </t>
  </si>
  <si>
    <t xml:space="preserve">951 0300 0000000000 000 </t>
  </si>
  <si>
    <t>951 0409 0710073510  000</t>
  </si>
  <si>
    <t>951 0409 0710073510 244</t>
  </si>
  <si>
    <t>951 2 19 05000 10 0000 151</t>
  </si>
  <si>
    <t>Тодыка Ю.А.</t>
  </si>
  <si>
    <t>ВОЗВРАТ ОСТАТКОВ СУБСИДИЙ, СУБВЕНЦИЙ И ИНЫХ МЕЖБЮДЖЕТНЫХ 
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</si>
  <si>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
 назначение, прошлых лет из бюджетов поселений</t>
  </si>
  <si>
    <t>951 2 19 00000 00 0000 000</t>
  </si>
  <si>
    <t>ДОХОДЫ ОТ ОКАЗАНИЯ ПЛАТНЫХ УСЛУГ (РАБОТ) И КОМПЕНСАЦИИ ЗАТРАТ ГОСУДАРСТВА</t>
  </si>
  <si>
    <t>951 1 13 00000 00 0000 000</t>
  </si>
  <si>
    <t>Прочие доходы от компенсации затрат  бюджетов поселений</t>
  </si>
  <si>
    <t>951 1 13 02995 00 0000 130</t>
  </si>
  <si>
    <t>951 1 13 02995 10 0000 130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</si>
  <si>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</si>
  <si>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>951 0113 9990028320 000</t>
  </si>
  <si>
    <t>951 0113 9990028320 244</t>
  </si>
  <si>
    <t>Прочие расходы в рамках обеспечения деятельности Администрации Лозновского сельского поселения(Иные закупки товаров, работ и услуг для обеспечения государственных (муниципальных) нужд)</t>
  </si>
  <si>
    <t>951 0113 9990099890  000</t>
  </si>
  <si>
    <t>951 0113 9990099890  244</t>
  </si>
  <si>
    <t xml:space="preserve">951 0503 0120000000 000 </t>
  </si>
  <si>
    <t xml:space="preserve">951 0503 0120023010 000 </t>
  </si>
  <si>
    <t xml:space="preserve">951 0503 0120023010 244 </t>
  </si>
  <si>
    <t xml:space="preserve">951 0409 07100S3510 244 </t>
  </si>
  <si>
    <t xml:space="preserve">951 0409 07100S3510 000 </t>
  </si>
  <si>
    <t>Обеспечение деятельности Администрации Лозновского сельского поселения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</si>
  <si>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</si>
  <si>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>Иные выплаты персоналу,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</si>
  <si>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(государственных) муниципальных органов</t>
  </si>
  <si>
    <t xml:space="preserve">951 0102 88 0 00 00000 000 </t>
  </si>
  <si>
    <t xml:space="preserve">000  9600  00 0 00 00000  000  </t>
  </si>
  <si>
    <t xml:space="preserve">951 0000 00 0 00 00000 000 </t>
  </si>
  <si>
    <t xml:space="preserve">951  0100  00 0 00 00000  000 </t>
  </si>
  <si>
    <t xml:space="preserve">951  0102  00 0 00 00000  000  </t>
  </si>
  <si>
    <t>Обеспечение функционирования Лозновского сельского поселения</t>
  </si>
  <si>
    <t>Глава Лозновского сельского поселения</t>
  </si>
  <si>
    <t xml:space="preserve">951 0102 88 1 00 00000 000 </t>
  </si>
  <si>
    <t>951 0102 88 1 00 00110 120</t>
  </si>
  <si>
    <t>Фонд оплаты труда государственных (муниципальных) органов</t>
  </si>
  <si>
    <t>951 0102 88 1 00 00110 121</t>
  </si>
  <si>
    <t xml:space="preserve">951 0102 88 1 00 00110 122 </t>
  </si>
  <si>
    <t>951 0102 88 1 00 00110 129</t>
  </si>
  <si>
    <t xml:space="preserve">951 0104 8900000000 000 </t>
  </si>
  <si>
    <t>951 0104 89100 00000 000</t>
  </si>
  <si>
    <t xml:space="preserve">951 0104 8910000110 120 </t>
  </si>
  <si>
    <t xml:space="preserve">951 0104 8910000110 121 </t>
  </si>
  <si>
    <t>Иные выплаты персоналу , 
 за исключением фонда оплаты труда</t>
  </si>
  <si>
    <t xml:space="preserve">951 0104 8910000110 122 </t>
  </si>
  <si>
    <t xml:space="preserve">951 0104 8910000110 129 </t>
  </si>
  <si>
    <t>951 0104 89 1 00 00190 000</t>
  </si>
  <si>
    <t>Иные закупки товаров, работ, услуг для государственных (муниципальных) нужд</t>
  </si>
  <si>
    <t xml:space="preserve">951 0104 89 1 0000190 240 </t>
  </si>
  <si>
    <t>Прочая закупка товаров, работ и услуг для обеспечения государственных (муниципальных) нужд</t>
  </si>
  <si>
    <t xml:space="preserve">951 0104 89 1 00 00190 244 </t>
  </si>
  <si>
    <t xml:space="preserve">951 0104 89 1 00 99990 850 </t>
  </si>
  <si>
    <t xml:space="preserve">951 0104 99  0 00 00000 000 </t>
  </si>
  <si>
    <t>Непрограммные расходы</t>
  </si>
  <si>
    <t xml:space="preserve">951 0104 99 9 00 00000 000 </t>
  </si>
  <si>
    <t>951 0107 99 9 00 00000 000</t>
  </si>
  <si>
    <t>951 0113 02 0 00 00000 000</t>
  </si>
  <si>
    <t>Подпрограмма «Противодействие коррупции в Новоцимлянском сельском поселении»</t>
  </si>
  <si>
    <t>951 0113 02 1 00 00000 000</t>
  </si>
  <si>
    <t>Подпрограмма «Комплексные меры противодействия злоупотреблению наркотиками и их незаконному обороту»</t>
  </si>
  <si>
    <t>951 0113 02 2 00 00000 000</t>
  </si>
  <si>
    <t xml:space="preserve">Подпрограмма "Профилактика экстремизма и терроризма» </t>
  </si>
  <si>
    <t xml:space="preserve">951 0113 0220021610 000 </t>
  </si>
  <si>
    <t xml:space="preserve">951 0113 0220021610 244 </t>
  </si>
  <si>
    <t>951 0113 02 3 00 00000 000</t>
  </si>
  <si>
    <t>951 0113 89 1 00 00000 000</t>
  </si>
  <si>
    <t xml:space="preserve">951 0113 89 1 00 99990 850 </t>
  </si>
  <si>
    <t xml:space="preserve">951 0113 89 1 00 99990 852 </t>
  </si>
  <si>
    <t xml:space="preserve">951 0113 89 1 00 99990 853 </t>
  </si>
  <si>
    <t>951 0113 99 9 00 00000 000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</si>
  <si>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</t>
  </si>
  <si>
    <t>Закупка товаров, работ и услуг для государственных (муниципальных) нужд</t>
  </si>
  <si>
    <t>951 0113 99 9 00 21020 200</t>
  </si>
  <si>
    <t>Иные закупки товаров, работ и услуг для государственных (муниципальных ) нужд</t>
  </si>
  <si>
    <t>951 0113 99 9 00 21020 240</t>
  </si>
  <si>
    <t>951 0113 99 9 00 28320 200</t>
  </si>
  <si>
    <t>951 0113 99 9 0028320 240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</si>
  <si>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</t>
  </si>
  <si>
    <t xml:space="preserve"> Расходы на выплаты персоналу государственных (муниципальных) органов</t>
  </si>
  <si>
    <t>951 0203 99 9 00 51180 120</t>
  </si>
  <si>
    <t>Подпрограмма "Пожарная безопасность"</t>
  </si>
  <si>
    <t>951 0309 03 1 00 00000 000</t>
  </si>
  <si>
    <t>Подпрограмма "Обеспечение безопасности на воде"</t>
  </si>
  <si>
    <t>951 0309 03 3 00 00000 000</t>
  </si>
  <si>
    <t>951 0309 03 1 00 21670 240</t>
  </si>
  <si>
    <t>951 0309 03 3 00 21710 240</t>
  </si>
  <si>
    <t xml:space="preserve">951 0409 07 0 00 00000 000 </t>
  </si>
  <si>
    <t>Подпрограмма «Развитие транспортной инфраструктуры»</t>
  </si>
  <si>
    <t xml:space="preserve">951 0409 07 1 00 00000 000 </t>
  </si>
  <si>
    <t xml:space="preserve">951 0409 07 1 00 S3510 240 </t>
  </si>
  <si>
    <t>951 0409 07 1 00 73510 240</t>
  </si>
  <si>
    <t>951 0409 0710022400 240</t>
  </si>
  <si>
    <t>Коммунальное хозяйство</t>
  </si>
  <si>
    <t>951 0502 00 0 00 00000 000</t>
  </si>
  <si>
    <t>Муниципальная программа "Обеспечение качественными жилищно-коммунальными услугами населения"</t>
  </si>
  <si>
    <t>951 0502 01 0 00 00000 000</t>
  </si>
  <si>
    <t>951 0502 01 2 00 00000 000</t>
  </si>
  <si>
    <t>951 0502 01 2 00 23020 000</t>
  </si>
  <si>
    <t>951 0502 01 2 00 23020 240</t>
  </si>
  <si>
    <t>951 0502 01 2 00 23020 244</t>
  </si>
  <si>
    <t>951 0503 01 0 00 00000 000</t>
  </si>
  <si>
    <t>951 0503 01 2 00 23010 240</t>
  </si>
  <si>
    <t>951 0503 01 3 00 00000 000</t>
  </si>
  <si>
    <t>951 0503 01 3 00 23030 240</t>
  </si>
  <si>
    <t>Подпрограмма «Формирование комплексной системы управления отходами и вторичными материальными ресурсами»</t>
  </si>
  <si>
    <t>951 0605 05 2 00 00000 000</t>
  </si>
  <si>
    <t>Экологическое просвещение в части информирования населения через средства массовой информации о природоохранной деятельности и состоянии окружающей среды и природных ресурсов Лозновского сельского поселения в рамках подпрограммы «Охрана окружающей среды» муниципальной программы Лозновского сельского поселения «Охрана окружающей среды и рациональное природопользование»</t>
  </si>
  <si>
    <t>951 0605 0520021680 000</t>
  </si>
  <si>
    <t xml:space="preserve">951 0605 0520021680 244 </t>
  </si>
  <si>
    <t>951 0605 05 2 00 21680 240</t>
  </si>
  <si>
    <t>951 0705 89 1 00 00000 000</t>
  </si>
  <si>
    <t>951 0801 04 0 00 00000 000</t>
  </si>
  <si>
    <t>Подпрограмма «Развитие культуры»</t>
  </si>
  <si>
    <t>951 0801 04 1 00 00000 000</t>
  </si>
  <si>
    <t xml:space="preserve">951 0801 0410000590 600 </t>
  </si>
  <si>
    <t>Субсидии бюджетным учреждениям</t>
  </si>
  <si>
    <t>951 0801 04 1 00 00590 610</t>
  </si>
  <si>
    <t>951 1001 99 9 00 00000 000</t>
  </si>
  <si>
    <t>951 1001 999 00 10050 320</t>
  </si>
  <si>
    <t>Социальные выплаты гражданам, кроме публичных нормативных социальных выплат</t>
  </si>
  <si>
    <t>Физическая культура</t>
  </si>
  <si>
    <t>951 1101 00 0 00 00000 000</t>
  </si>
  <si>
    <t>951 1101 06 0 00 00000 000</t>
  </si>
  <si>
    <t>951 1101 06 1 00 00000 000</t>
  </si>
  <si>
    <t>951 1101 06 1 00 21950 240</t>
  </si>
  <si>
    <t>Муниципальная программа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</si>
  <si>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>951 0309 03 0 00 00000 000</t>
  </si>
  <si>
    <t>951 0503 01 3 00 23040 240</t>
  </si>
  <si>
    <t>Расходы на выплаты по оплате труда работников муниципальных органов Лозновского сельского поселения по Главе Лозновского сельского поселения в рамках обеспечения функционирования Главы Лозновского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</si>
  <si>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</si>
  <si>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</si>
  <si>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>Непрограммные расходы муниципальных органов Лозновского сельского поселения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</si>
  <si>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</si>
  <si>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>Муниципальная программа Лозновского сельского поселения «Развитие транспортной системы»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</si>
  <si>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</si>
  <si>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>Мероприятия по повышению качества водоснабжения населения в рамках подпрограммы "Создание условий для обеспечения качественными коммунальными усулгами населения Лозновского сельского поселения" муниципальной программы Лозновского сельского поселения "обеспечение качественными жилищно-коммунальными усулгами населения" (Иные закупки товаров, работ и усулг для обеспечения государственных (муниципальных) нужд)</t>
  </si>
  <si>
    <t>Подпрограмма «Благоустройство населенных пунктов Лозновского сельского поселения»</t>
  </si>
  <si>
    <t>Муниципальная программа Лозновского сельского поселения «Развитие культуры»</t>
  </si>
  <si>
    <t>Муниципальная программа Лозновского сельского поселения «Развитие физической культуры и спорта»</t>
  </si>
  <si>
    <t>Подпрограмма «Развитие физической культуры и массового спорта Лозновского сельского поселения»</t>
  </si>
  <si>
    <t xml:space="preserve">951 0104 8910099990 851 </t>
  </si>
  <si>
    <t xml:space="preserve">951 0104 8910099990 852 </t>
  </si>
  <si>
    <t>951 0104 8910099990 853</t>
  </si>
  <si>
    <t>857  1  16  51040  02  0000  140</t>
  </si>
  <si>
    <t xml:space="preserve">                                                на  1 июня  2016  г.</t>
  </si>
  <si>
    <t>01.06.2016</t>
  </si>
  <si>
    <t>10 июня 2016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</si>
</sst>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_ ;[Red]\-0.00\ "/>
    <numFmt numFmtId="189" formatCode="[$-FC19]d\ mmmm\ yyyy\ &quot;г.&quot;"/>
    <numFmt numFmtId="190" formatCode="#,##0.00_ ;[Red]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0FED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49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Continuous"/>
    </xf>
    <xf numFmtId="49" fontId="6" fillId="33" borderId="12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/>
    </xf>
    <xf numFmtId="0" fontId="6" fillId="33" borderId="18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Continuous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  <xf numFmtId="49" fontId="6" fillId="33" borderId="22" xfId="0" applyNumberFormat="1" applyFont="1" applyFill="1" applyBorder="1" applyAlignment="1">
      <alignment horizontal="centerContinuous"/>
    </xf>
    <xf numFmtId="49" fontId="6" fillId="33" borderId="24" xfId="0" applyNumberFormat="1" applyFont="1" applyFill="1" applyBorder="1" applyAlignment="1">
      <alignment horizontal="centerContinuous"/>
    </xf>
    <xf numFmtId="49" fontId="6" fillId="33" borderId="0" xfId="0" applyNumberFormat="1" applyFont="1" applyFill="1" applyBorder="1" applyAlignment="1">
      <alignment horizontal="centerContinuous"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49" fontId="6" fillId="33" borderId="29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7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49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33" borderId="28" xfId="0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33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4" fontId="6" fillId="33" borderId="20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9" fontId="6" fillId="35" borderId="27" xfId="0" applyNumberFormat="1" applyFont="1" applyFill="1" applyBorder="1" applyAlignment="1">
      <alignment horizontal="center"/>
    </xf>
    <xf numFmtId="4" fontId="6" fillId="35" borderId="27" xfId="0" applyNumberFormat="1" applyFont="1" applyFill="1" applyBorder="1" applyAlignment="1">
      <alignment horizontal="right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4" fillId="35" borderId="27" xfId="0" applyNumberFormat="1" applyFont="1" applyFill="1" applyBorder="1" applyAlignment="1">
      <alignment horizontal="right"/>
    </xf>
    <xf numFmtId="4" fontId="6" fillId="33" borderId="0" xfId="0" applyNumberFormat="1" applyFont="1" applyFill="1" applyAlignment="1">
      <alignment/>
    </xf>
    <xf numFmtId="4" fontId="5" fillId="33" borderId="15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4" fontId="6" fillId="33" borderId="28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/>
    </xf>
    <xf numFmtId="0" fontId="4" fillId="35" borderId="27" xfId="0" applyNumberFormat="1" applyFont="1" applyFill="1" applyBorder="1" applyAlignment="1">
      <alignment wrapText="1"/>
    </xf>
    <xf numFmtId="1" fontId="4" fillId="35" borderId="27" xfId="0" applyNumberFormat="1" applyFont="1" applyFill="1" applyBorder="1" applyAlignment="1">
      <alignment horizontal="center"/>
    </xf>
    <xf numFmtId="49" fontId="4" fillId="35" borderId="27" xfId="0" applyNumberFormat="1" applyFont="1" applyFill="1" applyBorder="1" applyAlignment="1">
      <alignment horizontal="center"/>
    </xf>
    <xf numFmtId="0" fontId="4" fillId="36" borderId="31" xfId="0" applyNumberFormat="1" applyFont="1" applyFill="1" applyBorder="1" applyAlignment="1">
      <alignment wrapText="1"/>
    </xf>
    <xf numFmtId="1" fontId="4" fillId="36" borderId="31" xfId="0" applyNumberFormat="1" applyFont="1" applyFill="1" applyBorder="1" applyAlignment="1">
      <alignment horizontal="center"/>
    </xf>
    <xf numFmtId="49" fontId="4" fillId="36" borderId="31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right"/>
    </xf>
    <xf numFmtId="4" fontId="6" fillId="36" borderId="27" xfId="0" applyNumberFormat="1" applyFont="1" applyFill="1" applyBorder="1" applyAlignment="1">
      <alignment horizontal="right"/>
    </xf>
    <xf numFmtId="0" fontId="4" fillId="37" borderId="27" xfId="0" applyNumberFormat="1" applyFont="1" applyFill="1" applyBorder="1" applyAlignment="1">
      <alignment wrapText="1"/>
    </xf>
    <xf numFmtId="1" fontId="4" fillId="37" borderId="27" xfId="0" applyNumberFormat="1" applyFont="1" applyFill="1" applyBorder="1" applyAlignment="1">
      <alignment horizontal="center"/>
    </xf>
    <xf numFmtId="49" fontId="4" fillId="37" borderId="27" xfId="0" applyNumberFormat="1" applyFont="1" applyFill="1" applyBorder="1" applyAlignment="1">
      <alignment horizontal="center"/>
    </xf>
    <xf numFmtId="4" fontId="4" fillId="37" borderId="27" xfId="0" applyNumberFormat="1" applyFont="1" applyFill="1" applyBorder="1" applyAlignment="1">
      <alignment horizontal="right"/>
    </xf>
    <xf numFmtId="4" fontId="6" fillId="37" borderId="27" xfId="0" applyNumberFormat="1" applyFont="1" applyFill="1" applyBorder="1" applyAlignment="1">
      <alignment horizontal="right"/>
    </xf>
    <xf numFmtId="4" fontId="5" fillId="38" borderId="0" xfId="0" applyNumberFormat="1" applyFont="1" applyFill="1" applyAlignment="1">
      <alignment/>
    </xf>
    <xf numFmtId="0" fontId="5" fillId="38" borderId="0" xfId="0" applyFont="1" applyFill="1" applyAlignment="1">
      <alignment/>
    </xf>
    <xf numFmtId="1" fontId="4" fillId="39" borderId="30" xfId="0" applyNumberFormat="1" applyFont="1" applyFill="1" applyBorder="1" applyAlignment="1">
      <alignment horizontal="center"/>
    </xf>
    <xf numFmtId="1" fontId="4" fillId="40" borderId="27" xfId="0" applyNumberFormat="1" applyFont="1" applyFill="1" applyBorder="1" applyAlignment="1">
      <alignment horizontal="center"/>
    </xf>
    <xf numFmtId="49" fontId="4" fillId="40" borderId="27" xfId="0" applyNumberFormat="1" applyFont="1" applyFill="1" applyBorder="1" applyAlignment="1">
      <alignment horizontal="center"/>
    </xf>
    <xf numFmtId="4" fontId="4" fillId="40" borderId="27" xfId="0" applyNumberFormat="1" applyFont="1" applyFill="1" applyBorder="1" applyAlignment="1">
      <alignment horizontal="right"/>
    </xf>
    <xf numFmtId="1" fontId="4" fillId="41" borderId="12" xfId="0" applyNumberFormat="1" applyFont="1" applyFill="1" applyBorder="1" applyAlignment="1">
      <alignment horizontal="center"/>
    </xf>
    <xf numFmtId="49" fontId="4" fillId="41" borderId="12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right"/>
    </xf>
    <xf numFmtId="49" fontId="6" fillId="41" borderId="27" xfId="0" applyNumberFormat="1" applyFont="1" applyFill="1" applyBorder="1" applyAlignment="1">
      <alignment horizontal="center"/>
    </xf>
    <xf numFmtId="4" fontId="6" fillId="41" borderId="27" xfId="0" applyNumberFormat="1" applyFont="1" applyFill="1" applyBorder="1" applyAlignment="1">
      <alignment horizontal="right"/>
    </xf>
    <xf numFmtId="4" fontId="4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Alignment="1">
      <alignment/>
    </xf>
    <xf numFmtId="190" fontId="5" fillId="33" borderId="15" xfId="0" applyNumberFormat="1" applyFont="1" applyFill="1" applyBorder="1" applyAlignment="1">
      <alignment/>
    </xf>
    <xf numFmtId="190" fontId="6" fillId="33" borderId="28" xfId="0" applyNumberFormat="1" applyFont="1" applyFill="1" applyBorder="1" applyAlignment="1">
      <alignment horizontal="center"/>
    </xf>
    <xf numFmtId="190" fontId="6" fillId="33" borderId="10" xfId="0" applyNumberFormat="1" applyFont="1" applyFill="1" applyBorder="1" applyAlignment="1">
      <alignment horizontal="center" vertical="center"/>
    </xf>
    <xf numFmtId="190" fontId="6" fillId="33" borderId="12" xfId="0" applyNumberFormat="1" applyFont="1" applyFill="1" applyBorder="1" applyAlignment="1">
      <alignment horizontal="center" vertical="center"/>
    </xf>
    <xf numFmtId="190" fontId="6" fillId="33" borderId="28" xfId="0" applyNumberFormat="1" applyFont="1" applyFill="1" applyBorder="1" applyAlignment="1">
      <alignment horizontal="center" vertical="center"/>
    </xf>
    <xf numFmtId="190" fontId="4" fillId="39" borderId="32" xfId="0" applyNumberFormat="1" applyFont="1" applyFill="1" applyBorder="1" applyAlignment="1">
      <alignment horizontal="right"/>
    </xf>
    <xf numFmtId="190" fontId="4" fillId="0" borderId="27" xfId="0" applyNumberFormat="1" applyFont="1" applyBorder="1" applyAlignment="1">
      <alignment horizontal="right"/>
    </xf>
    <xf numFmtId="190" fontId="4" fillId="33" borderId="27" xfId="0" applyNumberFormat="1" applyFont="1" applyFill="1" applyBorder="1" applyAlignment="1">
      <alignment horizontal="right"/>
    </xf>
    <xf numFmtId="190" fontId="6" fillId="0" borderId="27" xfId="0" applyNumberFormat="1" applyFont="1" applyFill="1" applyBorder="1" applyAlignment="1">
      <alignment horizontal="right"/>
    </xf>
    <xf numFmtId="190" fontId="6" fillId="35" borderId="27" xfId="0" applyNumberFormat="1" applyFont="1" applyFill="1" applyBorder="1" applyAlignment="1">
      <alignment horizontal="right"/>
    </xf>
    <xf numFmtId="190" fontId="6" fillId="33" borderId="27" xfId="0" applyNumberFormat="1" applyFont="1" applyFill="1" applyBorder="1" applyAlignment="1">
      <alignment horizontal="right"/>
    </xf>
    <xf numFmtId="190" fontId="4" fillId="0" borderId="27" xfId="0" applyNumberFormat="1" applyFont="1" applyFill="1" applyBorder="1" applyAlignment="1">
      <alignment horizontal="right"/>
    </xf>
    <xf numFmtId="190" fontId="6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Border="1" applyAlignment="1">
      <alignment horizontal="center"/>
    </xf>
    <xf numFmtId="190" fontId="6" fillId="33" borderId="32" xfId="0" applyNumberFormat="1" applyFont="1" applyFill="1" applyBorder="1" applyAlignment="1">
      <alignment horizontal="center"/>
    </xf>
    <xf numFmtId="190" fontId="5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wrapText="1"/>
    </xf>
    <xf numFmtId="49" fontId="6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40" borderId="27" xfId="0" applyNumberFormat="1" applyFont="1" applyFill="1" applyBorder="1" applyAlignment="1">
      <alignment wrapText="1"/>
    </xf>
    <xf numFmtId="4" fontId="6" fillId="40" borderId="27" xfId="0" applyNumberFormat="1" applyFont="1" applyFill="1" applyBorder="1" applyAlignment="1">
      <alignment horizontal="right"/>
    </xf>
    <xf numFmtId="0" fontId="18" fillId="0" borderId="0" xfId="0" applyFont="1" applyAlignment="1">
      <alignment wrapText="1"/>
    </xf>
    <xf numFmtId="0" fontId="18" fillId="0" borderId="27" xfId="0" applyFont="1" applyBorder="1" applyAlignment="1">
      <alignment wrapText="1"/>
    </xf>
    <xf numFmtId="49" fontId="4" fillId="0" borderId="27" xfId="0" applyNumberFormat="1" applyFont="1" applyBorder="1" applyAlignment="1">
      <alignment horizontal="left"/>
    </xf>
    <xf numFmtId="0" fontId="5" fillId="35" borderId="0" xfId="0" applyFont="1" applyFill="1" applyAlignment="1">
      <alignment/>
    </xf>
    <xf numFmtId="0" fontId="10" fillId="41" borderId="0" xfId="0" applyFont="1" applyFill="1" applyBorder="1" applyAlignment="1">
      <alignment wrapText="1"/>
    </xf>
    <xf numFmtId="49" fontId="10" fillId="41" borderId="27" xfId="0" applyNumberFormat="1" applyFont="1" applyFill="1" applyBorder="1" applyAlignment="1">
      <alignment wrapText="1"/>
    </xf>
    <xf numFmtId="49" fontId="10" fillId="0" borderId="27" xfId="0" applyNumberFormat="1" applyFont="1" applyFill="1" applyBorder="1" applyAlignment="1">
      <alignment wrapText="1"/>
    </xf>
    <xf numFmtId="2" fontId="10" fillId="41" borderId="27" xfId="0" applyNumberFormat="1" applyFont="1" applyFill="1" applyBorder="1" applyAlignment="1">
      <alignment wrapText="1"/>
    </xf>
    <xf numFmtId="2" fontId="10" fillId="0" borderId="27" xfId="0" applyNumberFormat="1" applyFont="1" applyFill="1" applyBorder="1" applyAlignment="1">
      <alignment wrapText="1"/>
    </xf>
    <xf numFmtId="190" fontId="4" fillId="41" borderId="27" xfId="0" applyNumberFormat="1" applyFont="1" applyFill="1" applyBorder="1" applyAlignment="1">
      <alignment horizontal="right"/>
    </xf>
    <xf numFmtId="49" fontId="6" fillId="33" borderId="33" xfId="0" applyNumberFormat="1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wrapText="1"/>
    </xf>
    <xf numFmtId="49" fontId="4" fillId="39" borderId="34" xfId="0" applyNumberFormat="1" applyFont="1" applyFill="1" applyBorder="1" applyAlignment="1">
      <alignment horizontal="center"/>
    </xf>
    <xf numFmtId="4" fontId="4" fillId="39" borderId="20" xfId="0" applyNumberFormat="1" applyFont="1" applyFill="1" applyBorder="1" applyAlignment="1">
      <alignment horizontal="right"/>
    </xf>
    <xf numFmtId="4" fontId="4" fillId="39" borderId="35" xfId="0" applyNumberFormat="1" applyFont="1" applyFill="1" applyBorder="1" applyAlignment="1">
      <alignment horizontal="right"/>
    </xf>
    <xf numFmtId="0" fontId="19" fillId="0" borderId="0" xfId="0" applyFont="1" applyAlignment="1">
      <alignment wrapText="1"/>
    </xf>
    <xf numFmtId="171" fontId="6" fillId="0" borderId="27" xfId="0" applyNumberFormat="1" applyFont="1" applyFill="1" applyBorder="1" applyAlignment="1">
      <alignment horizontal="right"/>
    </xf>
    <xf numFmtId="171" fontId="6" fillId="0" borderId="27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vertical="justify" wrapText="1"/>
    </xf>
    <xf numFmtId="0" fontId="10" fillId="0" borderId="27" xfId="0" applyFont="1" applyBorder="1" applyAlignment="1">
      <alignment vertical="justify" wrapText="1"/>
    </xf>
    <xf numFmtId="0" fontId="11" fillId="33" borderId="0" xfId="0" applyFont="1" applyFill="1" applyAlignment="1">
      <alignment horizontal="left" vertical="justify" wrapText="1"/>
    </xf>
    <xf numFmtId="0" fontId="11" fillId="33" borderId="15" xfId="0" applyFont="1" applyFill="1" applyBorder="1" applyAlignment="1">
      <alignment horizontal="left" vertical="justify" wrapText="1"/>
    </xf>
    <xf numFmtId="0" fontId="11" fillId="33" borderId="16" xfId="0" applyFont="1" applyFill="1" applyBorder="1" applyAlignment="1">
      <alignment horizontal="left" vertical="justify" wrapText="1"/>
    </xf>
    <xf numFmtId="0" fontId="11" fillId="33" borderId="36" xfId="0" applyFont="1" applyFill="1" applyBorder="1" applyAlignment="1">
      <alignment horizontal="left" vertical="justify" wrapText="1"/>
    </xf>
    <xf numFmtId="0" fontId="10" fillId="39" borderId="19" xfId="0" applyNumberFormat="1" applyFont="1" applyFill="1" applyBorder="1" applyAlignment="1">
      <alignment horizontal="left" vertical="justify" wrapText="1"/>
    </xf>
    <xf numFmtId="0" fontId="10" fillId="41" borderId="12" xfId="0" applyNumberFormat="1" applyFont="1" applyFill="1" applyBorder="1" applyAlignment="1">
      <alignment horizontal="left" vertical="justify" wrapText="1"/>
    </xf>
    <xf numFmtId="0" fontId="12" fillId="40" borderId="27" xfId="0" applyFont="1" applyFill="1" applyBorder="1" applyAlignment="1">
      <alignment horizontal="left" vertical="justify" wrapText="1"/>
    </xf>
    <xf numFmtId="0" fontId="10" fillId="35" borderId="27" xfId="0" applyFont="1" applyFill="1" applyBorder="1" applyAlignment="1">
      <alignment horizontal="left" vertical="justify" wrapText="1"/>
    </xf>
    <xf numFmtId="0" fontId="10" fillId="0" borderId="27" xfId="0" applyFont="1" applyBorder="1" applyAlignment="1">
      <alignment horizontal="left" vertical="justify" wrapText="1"/>
    </xf>
    <xf numFmtId="0" fontId="11" fillId="0" borderId="27" xfId="0" applyNumberFormat="1" applyFont="1" applyBorder="1" applyAlignment="1">
      <alignment horizontal="left" vertical="justify" wrapText="1"/>
    </xf>
    <xf numFmtId="0" fontId="12" fillId="41" borderId="27" xfId="0" applyFont="1" applyFill="1" applyBorder="1" applyAlignment="1">
      <alignment horizontal="left" vertical="justify" wrapText="1"/>
    </xf>
    <xf numFmtId="0" fontId="13" fillId="41" borderId="27" xfId="0" applyFont="1" applyFill="1" applyBorder="1" applyAlignment="1">
      <alignment horizontal="left" vertical="justify" wrapText="1"/>
    </xf>
    <xf numFmtId="0" fontId="10" fillId="41" borderId="27" xfId="0" applyFont="1" applyFill="1" applyBorder="1" applyAlignment="1">
      <alignment vertical="justify" wrapText="1"/>
    </xf>
    <xf numFmtId="0" fontId="10" fillId="0" borderId="27" xfId="0" applyFont="1" applyFill="1" applyBorder="1" applyAlignment="1">
      <alignment vertical="justify" wrapText="1"/>
    </xf>
    <xf numFmtId="0" fontId="14" fillId="41" borderId="27" xfId="0" applyFont="1" applyFill="1" applyBorder="1" applyAlignment="1">
      <alignment horizontal="left" vertical="justify" wrapText="1"/>
    </xf>
    <xf numFmtId="0" fontId="11" fillId="33" borderId="0" xfId="0" applyFont="1" applyFill="1" applyBorder="1" applyAlignment="1">
      <alignment horizontal="left" vertical="justify" wrapText="1"/>
    </xf>
    <xf numFmtId="0" fontId="11" fillId="33" borderId="37" xfId="0" applyFont="1" applyFill="1" applyBorder="1" applyAlignment="1">
      <alignment horizontal="left" vertical="justify" wrapText="1"/>
    </xf>
    <xf numFmtId="0" fontId="10" fillId="0" borderId="27" xfId="0" applyNumberFormat="1" applyFont="1" applyFill="1" applyBorder="1" applyAlignment="1">
      <alignment vertical="justify" wrapText="1"/>
    </xf>
    <xf numFmtId="0" fontId="10" fillId="0" borderId="27" xfId="0" applyFont="1" applyFill="1" applyBorder="1" applyAlignment="1">
      <alignment horizontal="left" vertical="distributed"/>
    </xf>
    <xf numFmtId="0" fontId="10" fillId="0" borderId="27" xfId="0" applyFont="1" applyFill="1" applyBorder="1" applyAlignment="1">
      <alignment horizontal="left" wrapText="1"/>
    </xf>
    <xf numFmtId="49" fontId="6" fillId="42" borderId="27" xfId="0" applyNumberFormat="1" applyFont="1" applyFill="1" applyBorder="1" applyAlignment="1">
      <alignment horizontal="center"/>
    </xf>
    <xf numFmtId="4" fontId="4" fillId="42" borderId="27" xfId="0" applyNumberFormat="1" applyFont="1" applyFill="1" applyBorder="1" applyAlignment="1">
      <alignment horizontal="right"/>
    </xf>
    <xf numFmtId="190" fontId="6" fillId="42" borderId="27" xfId="0" applyNumberFormat="1" applyFont="1" applyFill="1" applyBorder="1" applyAlignment="1">
      <alignment horizontal="right"/>
    </xf>
    <xf numFmtId="0" fontId="10" fillId="42" borderId="27" xfId="0" applyFont="1" applyFill="1" applyBorder="1" applyAlignment="1">
      <alignment horizontal="left" vertical="justify" wrapText="1"/>
    </xf>
    <xf numFmtId="1" fontId="4" fillId="42" borderId="27" xfId="0" applyNumberFormat="1" applyFont="1" applyFill="1" applyBorder="1" applyAlignment="1">
      <alignment horizontal="center"/>
    </xf>
    <xf numFmtId="4" fontId="6" fillId="42" borderId="27" xfId="0" applyNumberFormat="1" applyFont="1" applyFill="1" applyBorder="1" applyAlignment="1">
      <alignment horizontal="right"/>
    </xf>
    <xf numFmtId="0" fontId="8" fillId="42" borderId="0" xfId="0" applyFont="1" applyFill="1" applyAlignment="1">
      <alignment/>
    </xf>
    <xf numFmtId="0" fontId="5" fillId="42" borderId="0" xfId="0" applyFont="1" applyFill="1" applyAlignment="1">
      <alignment/>
    </xf>
    <xf numFmtId="0" fontId="10" fillId="0" borderId="0" xfId="0" applyFont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0" fontId="10" fillId="42" borderId="27" xfId="0" applyFont="1" applyFill="1" applyBorder="1" applyAlignment="1">
      <alignment horizontal="left" vertical="distributed"/>
    </xf>
    <xf numFmtId="49" fontId="6" fillId="43" borderId="27" xfId="0" applyNumberFormat="1" applyFont="1" applyFill="1" applyBorder="1" applyAlignment="1">
      <alignment horizontal="center"/>
    </xf>
    <xf numFmtId="0" fontId="10" fillId="43" borderId="27" xfId="0" applyFont="1" applyFill="1" applyBorder="1" applyAlignment="1">
      <alignment horizontal="left" vertical="justify" wrapText="1"/>
    </xf>
    <xf numFmtId="1" fontId="4" fillId="43" borderId="27" xfId="0" applyNumberFormat="1" applyFont="1" applyFill="1" applyBorder="1" applyAlignment="1">
      <alignment horizontal="center"/>
    </xf>
    <xf numFmtId="4" fontId="6" fillId="43" borderId="27" xfId="0" applyNumberFormat="1" applyFont="1" applyFill="1" applyBorder="1" applyAlignment="1">
      <alignment horizontal="right"/>
    </xf>
    <xf numFmtId="190" fontId="6" fillId="43" borderId="27" xfId="0" applyNumberFormat="1" applyFont="1" applyFill="1" applyBorder="1" applyAlignment="1">
      <alignment horizontal="right"/>
    </xf>
    <xf numFmtId="0" fontId="5" fillId="43" borderId="0" xfId="0" applyFont="1" applyFill="1" applyAlignment="1">
      <alignment/>
    </xf>
    <xf numFmtId="0" fontId="10" fillId="43" borderId="27" xfId="0" applyFont="1" applyFill="1" applyBorder="1" applyAlignment="1">
      <alignment horizontal="left" vertical="distributed"/>
    </xf>
    <xf numFmtId="0" fontId="11" fillId="43" borderId="0" xfId="0" applyFont="1" applyFill="1" applyAlignment="1">
      <alignment vertical="justify" wrapText="1"/>
    </xf>
    <xf numFmtId="1" fontId="4" fillId="11" borderId="27" xfId="0" applyNumberFormat="1" applyFont="1" applyFill="1" applyBorder="1" applyAlignment="1">
      <alignment horizontal="center"/>
    </xf>
    <xf numFmtId="1" fontId="4" fillId="17" borderId="27" xfId="0" applyNumberFormat="1" applyFont="1" applyFill="1" applyBorder="1" applyAlignment="1">
      <alignment horizontal="center"/>
    </xf>
    <xf numFmtId="0" fontId="12" fillId="11" borderId="27" xfId="0" applyFont="1" applyFill="1" applyBorder="1" applyAlignment="1">
      <alignment horizontal="left" vertical="justify" wrapText="1"/>
    </xf>
    <xf numFmtId="49" fontId="6" fillId="11" borderId="27" xfId="0" applyNumberFormat="1" applyFont="1" applyFill="1" applyBorder="1" applyAlignment="1">
      <alignment horizontal="center"/>
    </xf>
    <xf numFmtId="4" fontId="4" fillId="11" borderId="27" xfId="0" applyNumberFormat="1" applyFont="1" applyFill="1" applyBorder="1" applyAlignment="1">
      <alignment horizontal="right"/>
    </xf>
    <xf numFmtId="190" fontId="6" fillId="11" borderId="27" xfId="0" applyNumberFormat="1" applyFont="1" applyFill="1" applyBorder="1" applyAlignment="1">
      <alignment horizontal="right"/>
    </xf>
    <xf numFmtId="0" fontId="5" fillId="11" borderId="0" xfId="0" applyFont="1" applyFill="1" applyAlignment="1">
      <alignment/>
    </xf>
    <xf numFmtId="0" fontId="10" fillId="11" borderId="27" xfId="0" applyFont="1" applyFill="1" applyBorder="1" applyAlignment="1">
      <alignment horizontal="left" vertical="justify" wrapText="1"/>
    </xf>
    <xf numFmtId="4" fontId="6" fillId="11" borderId="27" xfId="0" applyNumberFormat="1" applyFont="1" applyFill="1" applyBorder="1" applyAlignment="1">
      <alignment horizontal="right"/>
    </xf>
    <xf numFmtId="0" fontId="8" fillId="11" borderId="0" xfId="0" applyFont="1" applyFill="1" applyAlignment="1">
      <alignment/>
    </xf>
    <xf numFmtId="4" fontId="4" fillId="43" borderId="27" xfId="0" applyNumberFormat="1" applyFont="1" applyFill="1" applyBorder="1" applyAlignment="1">
      <alignment horizontal="right"/>
    </xf>
    <xf numFmtId="0" fontId="10" fillId="44" borderId="27" xfId="0" applyFont="1" applyFill="1" applyBorder="1" applyAlignment="1">
      <alignment horizontal="left" vertical="justify" wrapText="1"/>
    </xf>
    <xf numFmtId="1" fontId="4" fillId="44" borderId="27" xfId="0" applyNumberFormat="1" applyFont="1" applyFill="1" applyBorder="1" applyAlignment="1">
      <alignment horizontal="center"/>
    </xf>
    <xf numFmtId="49" fontId="6" fillId="44" borderId="27" xfId="0" applyNumberFormat="1" applyFont="1" applyFill="1" applyBorder="1" applyAlignment="1">
      <alignment horizontal="center"/>
    </xf>
    <xf numFmtId="4" fontId="6" fillId="44" borderId="27" xfId="0" applyNumberFormat="1" applyFont="1" applyFill="1" applyBorder="1" applyAlignment="1">
      <alignment horizontal="right"/>
    </xf>
    <xf numFmtId="190" fontId="6" fillId="44" borderId="27" xfId="0" applyNumberFormat="1" applyFont="1" applyFill="1" applyBorder="1" applyAlignment="1">
      <alignment horizontal="right"/>
    </xf>
    <xf numFmtId="0" fontId="5" fillId="44" borderId="0" xfId="0" applyFont="1" applyFill="1" applyAlignment="1">
      <alignment/>
    </xf>
    <xf numFmtId="0" fontId="10" fillId="44" borderId="27" xfId="0" applyFont="1" applyFill="1" applyBorder="1" applyAlignment="1">
      <alignment horizontal="left" vertical="distributed"/>
    </xf>
    <xf numFmtId="0" fontId="8" fillId="44" borderId="0" xfId="0" applyFont="1" applyFill="1" applyAlignment="1">
      <alignment/>
    </xf>
    <xf numFmtId="4" fontId="8" fillId="44" borderId="0" xfId="0" applyNumberFormat="1" applyFont="1" applyFill="1" applyAlignment="1">
      <alignment/>
    </xf>
    <xf numFmtId="171" fontId="6" fillId="44" borderId="27" xfId="0" applyNumberFormat="1" applyFont="1" applyFill="1" applyBorder="1" applyAlignment="1">
      <alignment horizontal="right"/>
    </xf>
    <xf numFmtId="171" fontId="6" fillId="44" borderId="27" xfId="0" applyNumberFormat="1" applyFont="1" applyFill="1" applyBorder="1" applyAlignment="1">
      <alignment horizontal="center"/>
    </xf>
    <xf numFmtId="4" fontId="4" fillId="44" borderId="27" xfId="0" applyNumberFormat="1" applyFont="1" applyFill="1" applyBorder="1" applyAlignment="1">
      <alignment horizontal="right"/>
    </xf>
    <xf numFmtId="190" fontId="4" fillId="44" borderId="27" xfId="0" applyNumberFormat="1" applyFont="1" applyFill="1" applyBorder="1" applyAlignment="1">
      <alignment horizontal="right"/>
    </xf>
    <xf numFmtId="0" fontId="10" fillId="44" borderId="27" xfId="0" applyFont="1" applyFill="1" applyBorder="1" applyAlignment="1">
      <alignment wrapText="1"/>
    </xf>
    <xf numFmtId="49" fontId="10" fillId="44" borderId="27" xfId="0" applyNumberFormat="1" applyFont="1" applyFill="1" applyBorder="1" applyAlignment="1">
      <alignment wrapText="1"/>
    </xf>
    <xf numFmtId="2" fontId="10" fillId="44" borderId="27" xfId="0" applyNumberFormat="1" applyFont="1" applyFill="1" applyBorder="1" applyAlignment="1">
      <alignment wrapText="1"/>
    </xf>
    <xf numFmtId="0" fontId="7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19"/>
      <c r="B1" s="120"/>
      <c r="C1" s="7"/>
      <c r="D1" s="121"/>
      <c r="E1" s="121" t="s">
        <v>129</v>
      </c>
      <c r="F1" s="7"/>
    </row>
    <row r="2" spans="1:6" ht="12.75">
      <c r="A2" s="122"/>
      <c r="B2" s="123"/>
      <c r="C2" s="124"/>
      <c r="D2" s="125"/>
      <c r="E2" s="125"/>
      <c r="F2" s="125"/>
    </row>
    <row r="3" spans="1:6" ht="12.75">
      <c r="A3" s="46" t="s">
        <v>84</v>
      </c>
      <c r="B3" s="9"/>
      <c r="C3" s="9"/>
      <c r="D3" s="1"/>
      <c r="E3" s="1"/>
      <c r="F3" s="121"/>
    </row>
    <row r="4" spans="1:6" ht="12.75">
      <c r="A4" s="47"/>
      <c r="B4" s="126"/>
      <c r="C4" s="48"/>
      <c r="D4" s="49"/>
      <c r="E4" s="49"/>
      <c r="F4" s="50"/>
    </row>
    <row r="5" spans="1:6" ht="12.75">
      <c r="A5" s="128"/>
      <c r="B5" s="129" t="s">
        <v>162</v>
      </c>
      <c r="C5" s="129" t="s">
        <v>85</v>
      </c>
      <c r="D5" s="130" t="s">
        <v>182</v>
      </c>
      <c r="E5" s="129"/>
      <c r="F5" s="129" t="s">
        <v>168</v>
      </c>
    </row>
    <row r="6" spans="1:6" ht="12.75">
      <c r="A6" s="129" t="s">
        <v>160</v>
      </c>
      <c r="B6" s="129" t="s">
        <v>163</v>
      </c>
      <c r="C6" s="129" t="s">
        <v>86</v>
      </c>
      <c r="D6" s="130" t="s">
        <v>181</v>
      </c>
      <c r="E6" s="130" t="s">
        <v>173</v>
      </c>
      <c r="F6" s="130" t="s">
        <v>158</v>
      </c>
    </row>
    <row r="7" spans="1:6" ht="12.75">
      <c r="A7" s="128"/>
      <c r="B7" s="129" t="s">
        <v>164</v>
      </c>
      <c r="C7" s="129" t="s">
        <v>87</v>
      </c>
      <c r="D7" s="130" t="s">
        <v>158</v>
      </c>
      <c r="E7" s="129"/>
      <c r="F7" s="129"/>
    </row>
    <row r="8" spans="1:6" ht="12.75">
      <c r="A8" s="129"/>
      <c r="B8" s="129"/>
      <c r="C8" s="129" t="s">
        <v>184</v>
      </c>
      <c r="D8" s="130"/>
      <c r="E8" s="130"/>
      <c r="F8" s="130"/>
    </row>
    <row r="9" spans="1:6" ht="12.75">
      <c r="A9" s="129"/>
      <c r="B9" s="129"/>
      <c r="C9" s="129" t="s">
        <v>185</v>
      </c>
      <c r="D9" s="130"/>
      <c r="E9" s="130"/>
      <c r="F9" s="130"/>
    </row>
    <row r="10" spans="1:6" ht="12.75">
      <c r="A10" s="131">
        <v>1</v>
      </c>
      <c r="B10" s="131">
        <v>2</v>
      </c>
      <c r="C10" s="131">
        <v>3</v>
      </c>
      <c r="D10" s="130" t="s">
        <v>156</v>
      </c>
      <c r="E10" s="130" t="s">
        <v>175</v>
      </c>
      <c r="F10" s="130" t="s">
        <v>176</v>
      </c>
    </row>
    <row r="11" spans="1:6" ht="25.5" customHeight="1">
      <c r="A11" s="36" t="s">
        <v>88</v>
      </c>
      <c r="B11" s="55" t="s">
        <v>89</v>
      </c>
      <c r="C11" s="55" t="s">
        <v>90</v>
      </c>
      <c r="D11" s="53">
        <f>D12+D18</f>
        <v>613200</v>
      </c>
      <c r="E11" s="53">
        <f>E12+E18</f>
        <v>-4525925.35</v>
      </c>
      <c r="F11" s="53"/>
    </row>
    <row r="12" spans="1:6" ht="2.25" customHeight="1" hidden="1">
      <c r="A12" s="36" t="s">
        <v>91</v>
      </c>
      <c r="B12" s="55" t="s">
        <v>92</v>
      </c>
      <c r="C12" s="55"/>
      <c r="D12" s="53"/>
      <c r="E12" s="53">
        <f>E13-E16</f>
        <v>0</v>
      </c>
      <c r="F12" s="39"/>
    </row>
    <row r="13" spans="1:6" ht="33.75" customHeight="1" hidden="1">
      <c r="A13" s="36" t="s">
        <v>93</v>
      </c>
      <c r="B13" s="55"/>
      <c r="C13" s="55" t="s">
        <v>94</v>
      </c>
      <c r="D13" s="53">
        <v>1789800</v>
      </c>
      <c r="E13" s="53">
        <v>1789800</v>
      </c>
      <c r="F13" s="39">
        <v>0</v>
      </c>
    </row>
    <row r="14" spans="1:6" ht="46.5" customHeight="1" hidden="1">
      <c r="A14" s="36" t="s">
        <v>95</v>
      </c>
      <c r="B14" s="55"/>
      <c r="C14" s="55" t="s">
        <v>96</v>
      </c>
      <c r="D14" s="53">
        <v>-1789800</v>
      </c>
      <c r="E14" s="53">
        <v>1789800</v>
      </c>
      <c r="F14" s="39">
        <v>0</v>
      </c>
    </row>
    <row r="15" spans="1:6" ht="54.75" customHeight="1" hidden="1">
      <c r="A15" s="132" t="s">
        <v>97</v>
      </c>
      <c r="B15" s="55"/>
      <c r="C15" s="55" t="s">
        <v>98</v>
      </c>
      <c r="D15" s="53">
        <v>-1789800</v>
      </c>
      <c r="E15" s="53">
        <v>1789800</v>
      </c>
      <c r="F15" s="39">
        <v>0</v>
      </c>
    </row>
    <row r="16" spans="1:6" ht="55.5" customHeight="1" hidden="1">
      <c r="A16" s="132" t="s">
        <v>99</v>
      </c>
      <c r="B16" s="55"/>
      <c r="C16" s="55" t="s">
        <v>100</v>
      </c>
      <c r="D16" s="53">
        <v>1789800</v>
      </c>
      <c r="E16" s="53">
        <v>1789800</v>
      </c>
      <c r="F16" s="39">
        <f>D16-E16</f>
        <v>0</v>
      </c>
    </row>
    <row r="17" spans="1:6" ht="63" customHeight="1" hidden="1">
      <c r="A17" s="132" t="s">
        <v>101</v>
      </c>
      <c r="B17" s="55"/>
      <c r="C17" s="55" t="s">
        <v>102</v>
      </c>
      <c r="D17" s="53">
        <v>1789800</v>
      </c>
      <c r="E17" s="53">
        <v>1789800</v>
      </c>
      <c r="F17" s="39">
        <f>D17-E17</f>
        <v>0</v>
      </c>
    </row>
    <row r="18" spans="1:6" ht="34.5" customHeight="1">
      <c r="A18" s="36" t="s">
        <v>103</v>
      </c>
      <c r="B18" s="55" t="s">
        <v>104</v>
      </c>
      <c r="C18" s="55" t="s">
        <v>105</v>
      </c>
      <c r="D18" s="53">
        <f>D19+D23</f>
        <v>613200</v>
      </c>
      <c r="E18" s="53">
        <f>E19+E23</f>
        <v>-4525925.35</v>
      </c>
      <c r="F18" s="39"/>
    </row>
    <row r="19" spans="1:6" ht="25.5" customHeight="1">
      <c r="A19" s="36" t="s">
        <v>106</v>
      </c>
      <c r="B19" s="55" t="s">
        <v>107</v>
      </c>
      <c r="C19" s="55" t="s">
        <v>108</v>
      </c>
      <c r="D19" s="53">
        <f aca="true" t="shared" si="0" ref="D19:E21">D20</f>
        <v>-12081200</v>
      </c>
      <c r="E19" s="53">
        <f t="shared" si="0"/>
        <v>-8043616.38</v>
      </c>
      <c r="F19" s="39" t="s">
        <v>179</v>
      </c>
    </row>
    <row r="20" spans="1:6" ht="24" customHeight="1">
      <c r="A20" s="36" t="s">
        <v>109</v>
      </c>
      <c r="B20" s="37" t="s">
        <v>107</v>
      </c>
      <c r="C20" s="55" t="s">
        <v>110</v>
      </c>
      <c r="D20" s="53">
        <f t="shared" si="0"/>
        <v>-12081200</v>
      </c>
      <c r="E20" s="53">
        <f t="shared" si="0"/>
        <v>-8043616.38</v>
      </c>
      <c r="F20" s="39" t="s">
        <v>179</v>
      </c>
    </row>
    <row r="21" spans="1:6" ht="27.75" customHeight="1">
      <c r="A21" s="36" t="s">
        <v>111</v>
      </c>
      <c r="B21" s="37" t="s">
        <v>107</v>
      </c>
      <c r="C21" s="55" t="s">
        <v>112</v>
      </c>
      <c r="D21" s="53">
        <f t="shared" si="0"/>
        <v>-12081200</v>
      </c>
      <c r="E21" s="53">
        <f t="shared" si="0"/>
        <v>-8043616.38</v>
      </c>
      <c r="F21" s="39" t="s">
        <v>179</v>
      </c>
    </row>
    <row r="22" spans="1:6" ht="34.5" customHeight="1">
      <c r="A22" s="36" t="s">
        <v>113</v>
      </c>
      <c r="B22" s="37" t="s">
        <v>107</v>
      </c>
      <c r="C22" s="55" t="s">
        <v>114</v>
      </c>
      <c r="D22" s="53">
        <f>-'доходы '!D16</f>
        <v>-12081200</v>
      </c>
      <c r="E22" s="53">
        <v>-8043616.38</v>
      </c>
      <c r="F22" s="39" t="s">
        <v>179</v>
      </c>
    </row>
    <row r="23" spans="1:6" ht="23.25" customHeight="1">
      <c r="A23" s="36" t="s">
        <v>115</v>
      </c>
      <c r="B23" s="37" t="s">
        <v>116</v>
      </c>
      <c r="C23" s="55" t="s">
        <v>117</v>
      </c>
      <c r="D23" s="53">
        <f aca="true" t="shared" si="1" ref="D23:E25">D24</f>
        <v>12694400</v>
      </c>
      <c r="E23" s="53">
        <f t="shared" si="1"/>
        <v>3517691.03</v>
      </c>
      <c r="F23" s="39" t="s">
        <v>179</v>
      </c>
    </row>
    <row r="24" spans="1:6" ht="24.75" customHeight="1">
      <c r="A24" s="36" t="s">
        <v>118</v>
      </c>
      <c r="B24" s="37" t="s">
        <v>116</v>
      </c>
      <c r="C24" s="55" t="s">
        <v>119</v>
      </c>
      <c r="D24" s="53">
        <f t="shared" si="1"/>
        <v>12694400</v>
      </c>
      <c r="E24" s="53">
        <f t="shared" si="1"/>
        <v>3517691.03</v>
      </c>
      <c r="F24" s="39" t="s">
        <v>179</v>
      </c>
    </row>
    <row r="25" spans="1:6" ht="23.25" customHeight="1">
      <c r="A25" s="36" t="s">
        <v>120</v>
      </c>
      <c r="B25" s="37" t="s">
        <v>116</v>
      </c>
      <c r="C25" s="55" t="s">
        <v>121</v>
      </c>
      <c r="D25" s="53">
        <f t="shared" si="1"/>
        <v>12694400</v>
      </c>
      <c r="E25" s="53">
        <f t="shared" si="1"/>
        <v>3517691.03</v>
      </c>
      <c r="F25" s="39" t="s">
        <v>179</v>
      </c>
    </row>
    <row r="26" spans="1:6" ht="32.25" customHeight="1">
      <c r="A26" s="36" t="s">
        <v>122</v>
      </c>
      <c r="B26" s="37" t="s">
        <v>116</v>
      </c>
      <c r="C26" s="55" t="s">
        <v>123</v>
      </c>
      <c r="D26" s="53">
        <f>расходы!D7</f>
        <v>12694400</v>
      </c>
      <c r="E26" s="53">
        <v>3517691.03</v>
      </c>
      <c r="F26" s="39" t="s">
        <v>179</v>
      </c>
    </row>
    <row r="27" ht="10.5" customHeight="1"/>
    <row r="28" spans="1:3" ht="12.75" hidden="1">
      <c r="A28" s="20"/>
      <c r="B28" s="127"/>
      <c r="C28" s="7"/>
    </row>
    <row r="29" ht="12.75" hidden="1"/>
    <row r="31" ht="12.75">
      <c r="A31" t="s">
        <v>124</v>
      </c>
    </row>
    <row r="32" ht="12.75">
      <c r="A32" t="s">
        <v>125</v>
      </c>
    </row>
    <row r="33" ht="12.75">
      <c r="A33" t="s">
        <v>126</v>
      </c>
    </row>
    <row r="34" ht="12.75">
      <c r="A34" t="s">
        <v>127</v>
      </c>
    </row>
    <row r="35" spans="1:3" ht="12.75">
      <c r="A35" t="s">
        <v>82</v>
      </c>
      <c r="C35" t="s">
        <v>327</v>
      </c>
    </row>
    <row r="36" ht="12.75">
      <c r="A36" t="s">
        <v>128</v>
      </c>
    </row>
    <row r="38" ht="12.75">
      <c r="A38" t="s">
        <v>471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showGridLines="0" view="pageBreakPreview" zoomScaleSheetLayoutView="100" zoomScalePageLayoutView="0" workbookViewId="0" topLeftCell="A1">
      <selection activeCell="A20" sqref="A20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190</v>
      </c>
      <c r="B2" s="45"/>
      <c r="C2" s="45"/>
      <c r="D2" s="45"/>
      <c r="E2" s="45"/>
      <c r="F2" s="23" t="s">
        <v>159</v>
      </c>
    </row>
    <row r="3" spans="4:6" ht="13.5" customHeight="1">
      <c r="D3" s="10" t="s">
        <v>189</v>
      </c>
      <c r="E3" s="9"/>
      <c r="F3" s="24" t="s">
        <v>167</v>
      </c>
    </row>
    <row r="4" spans="1:6" ht="12.75" customHeight="1">
      <c r="A4" s="10" t="s">
        <v>469</v>
      </c>
      <c r="B4" s="10"/>
      <c r="C4" s="10"/>
      <c r="D4" s="10"/>
      <c r="E4" s="10" t="s">
        <v>172</v>
      </c>
      <c r="F4" s="25" t="s">
        <v>470</v>
      </c>
    </row>
    <row r="5" spans="1:6" ht="15.75" customHeight="1">
      <c r="A5" s="9" t="s">
        <v>188</v>
      </c>
      <c r="E5" s="1" t="s">
        <v>170</v>
      </c>
      <c r="F5" s="26" t="s">
        <v>192</v>
      </c>
    </row>
    <row r="6" spans="1:6" ht="12" customHeight="1">
      <c r="A6" s="9" t="s">
        <v>51</v>
      </c>
      <c r="E6" s="1" t="s">
        <v>183</v>
      </c>
      <c r="F6" s="25" t="s">
        <v>193</v>
      </c>
    </row>
    <row r="7" spans="1:6" ht="24.75" customHeight="1">
      <c r="A7" s="27" t="s">
        <v>194</v>
      </c>
      <c r="B7" s="221" t="s">
        <v>52</v>
      </c>
      <c r="C7" s="221"/>
      <c r="D7" s="221"/>
      <c r="E7" s="1" t="s">
        <v>171</v>
      </c>
      <c r="F7" s="25" t="s">
        <v>83</v>
      </c>
    </row>
    <row r="8" spans="1:6" ht="13.5" customHeight="1">
      <c r="A8" s="28" t="s">
        <v>177</v>
      </c>
      <c r="F8" s="29"/>
    </row>
    <row r="9" spans="1:6" ht="13.5" customHeight="1" thickBot="1">
      <c r="A9" s="9" t="s">
        <v>155</v>
      </c>
      <c r="F9" s="30" t="s">
        <v>154</v>
      </c>
    </row>
    <row r="10" spans="2:6" ht="13.5" customHeight="1">
      <c r="B10" s="46"/>
      <c r="C10" s="46" t="s">
        <v>178</v>
      </c>
      <c r="F10" s="31"/>
    </row>
    <row r="11" spans="1:6" ht="5.25" customHeight="1">
      <c r="A11" s="47"/>
      <c r="B11" s="47"/>
      <c r="C11" s="48"/>
      <c r="D11" s="49"/>
      <c r="E11" s="49" t="s">
        <v>191</v>
      </c>
      <c r="F11" s="50"/>
    </row>
    <row r="12" spans="1:6" ht="13.5" customHeight="1">
      <c r="A12" s="32"/>
      <c r="B12" s="14" t="s">
        <v>162</v>
      </c>
      <c r="C12" s="2" t="s">
        <v>187</v>
      </c>
      <c r="D12" s="3" t="s">
        <v>180</v>
      </c>
      <c r="E12" s="41"/>
      <c r="F12" s="33" t="s">
        <v>168</v>
      </c>
    </row>
    <row r="13" spans="1:6" ht="9.75" customHeight="1">
      <c r="A13" s="14" t="s">
        <v>160</v>
      </c>
      <c r="B13" s="14" t="s">
        <v>163</v>
      </c>
      <c r="C13" s="2" t="s">
        <v>184</v>
      </c>
      <c r="D13" s="3" t="s">
        <v>181</v>
      </c>
      <c r="E13" s="3" t="s">
        <v>173</v>
      </c>
      <c r="F13" s="34" t="s">
        <v>158</v>
      </c>
    </row>
    <row r="14" spans="1:6" ht="9.75" customHeight="1">
      <c r="A14" s="32"/>
      <c r="B14" s="14" t="s">
        <v>164</v>
      </c>
      <c r="C14" s="2" t="s">
        <v>185</v>
      </c>
      <c r="D14" s="3" t="s">
        <v>158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156</v>
      </c>
      <c r="E15" s="4" t="s">
        <v>175</v>
      </c>
      <c r="F15" s="43" t="s">
        <v>176</v>
      </c>
    </row>
    <row r="16" spans="1:6" s="19" customFormat="1" ht="15.75" customHeight="1">
      <c r="A16" s="80" t="s">
        <v>208</v>
      </c>
      <c r="B16" s="81">
        <v>10</v>
      </c>
      <c r="C16" s="82" t="s">
        <v>209</v>
      </c>
      <c r="D16" s="83">
        <f>D17+D73</f>
        <v>12081200</v>
      </c>
      <c r="E16" s="83">
        <f>E17+E73</f>
        <v>8034824.68</v>
      </c>
      <c r="F16" s="84">
        <f aca="true" t="shared" si="0" ref="F16:F36">D16-E16</f>
        <v>4046375.3200000003</v>
      </c>
    </row>
    <row r="17" spans="1:6" ht="27.75" customHeight="1">
      <c r="A17" s="85" t="s">
        <v>210</v>
      </c>
      <c r="B17" s="86">
        <v>10</v>
      </c>
      <c r="C17" s="87" t="s">
        <v>211</v>
      </c>
      <c r="D17" s="88">
        <f>D18+D29+D40+D48+D55+D65+D69+D23+D62</f>
        <v>8594200</v>
      </c>
      <c r="E17" s="88">
        <f>E18+E29+E40+E48+E55+E65+E69+E23+E62</f>
        <v>5739909.1899999995</v>
      </c>
      <c r="F17" s="89">
        <f t="shared" si="0"/>
        <v>2854290.8100000005</v>
      </c>
    </row>
    <row r="18" spans="1:6" ht="20.25" customHeight="1">
      <c r="A18" s="77" t="s">
        <v>212</v>
      </c>
      <c r="B18" s="78">
        <v>10</v>
      </c>
      <c r="C18" s="79" t="s">
        <v>274</v>
      </c>
      <c r="D18" s="69">
        <f>D19+D22</f>
        <v>1642900</v>
      </c>
      <c r="E18" s="69">
        <f>E19</f>
        <v>2478982.1599999997</v>
      </c>
      <c r="F18" s="66">
        <f t="shared" si="0"/>
        <v>-836082.1599999997</v>
      </c>
    </row>
    <row r="19" spans="1:6" s="19" customFormat="1" ht="15.75" customHeight="1">
      <c r="A19" s="51" t="s">
        <v>195</v>
      </c>
      <c r="B19" s="52">
        <v>10</v>
      </c>
      <c r="C19" s="56" t="s">
        <v>237</v>
      </c>
      <c r="D19" s="53">
        <f>D20</f>
        <v>1642900</v>
      </c>
      <c r="E19" s="53">
        <f>E20+E22+E21</f>
        <v>2478982.1599999997</v>
      </c>
      <c r="F19" s="40">
        <f t="shared" si="0"/>
        <v>-836082.1599999997</v>
      </c>
    </row>
    <row r="20" spans="1:6" ht="99" customHeight="1">
      <c r="A20" s="51" t="s">
        <v>213</v>
      </c>
      <c r="B20" s="52">
        <v>10</v>
      </c>
      <c r="C20" s="56" t="s">
        <v>238</v>
      </c>
      <c r="D20" s="53">
        <v>1642900</v>
      </c>
      <c r="E20" s="53">
        <v>2478255.86</v>
      </c>
      <c r="F20" s="40">
        <f t="shared" si="0"/>
        <v>-835355.8599999999</v>
      </c>
    </row>
    <row r="21" spans="1:6" ht="148.5" customHeight="1">
      <c r="A21" s="51" t="s">
        <v>214</v>
      </c>
      <c r="B21" s="52">
        <v>10</v>
      </c>
      <c r="C21" s="56" t="s">
        <v>239</v>
      </c>
      <c r="D21" s="53">
        <v>0</v>
      </c>
      <c r="E21" s="53">
        <v>52.3</v>
      </c>
      <c r="F21" s="40">
        <f t="shared" si="0"/>
        <v>-52.3</v>
      </c>
    </row>
    <row r="22" spans="1:6" ht="32.25" customHeight="1">
      <c r="A22" s="51" t="s">
        <v>215</v>
      </c>
      <c r="B22" s="52">
        <v>10</v>
      </c>
      <c r="C22" s="56" t="s">
        <v>240</v>
      </c>
      <c r="D22" s="53">
        <v>0</v>
      </c>
      <c r="E22" s="53">
        <v>674</v>
      </c>
      <c r="F22" s="40">
        <f t="shared" si="0"/>
        <v>-674</v>
      </c>
    </row>
    <row r="23" spans="1:6" ht="46.5" customHeight="1">
      <c r="A23" s="133" t="s">
        <v>141</v>
      </c>
      <c r="B23" s="93">
        <v>10</v>
      </c>
      <c r="C23" s="94" t="s">
        <v>142</v>
      </c>
      <c r="D23" s="95">
        <f>D24</f>
        <v>1448600</v>
      </c>
      <c r="E23" s="95">
        <f>E24</f>
        <v>600738.58</v>
      </c>
      <c r="F23" s="134">
        <f>F24</f>
        <v>847861.42</v>
      </c>
    </row>
    <row r="24" spans="1:6" ht="36.75" customHeight="1">
      <c r="A24" s="51" t="s">
        <v>143</v>
      </c>
      <c r="B24" s="52"/>
      <c r="C24" s="56" t="s">
        <v>152</v>
      </c>
      <c r="D24" s="53">
        <f>D25+D26+D27+D28</f>
        <v>1448600</v>
      </c>
      <c r="E24" s="53">
        <f>E25+E26+E27+E28</f>
        <v>600738.58</v>
      </c>
      <c r="F24" s="53">
        <f>F25+F26+F27+F28</f>
        <v>847861.42</v>
      </c>
    </row>
    <row r="25" spans="1:6" ht="90.75" customHeight="1">
      <c r="A25" s="51" t="s">
        <v>144</v>
      </c>
      <c r="B25" s="52"/>
      <c r="C25" s="56" t="s">
        <v>151</v>
      </c>
      <c r="D25" s="53">
        <v>505000</v>
      </c>
      <c r="E25" s="53">
        <v>206695.54</v>
      </c>
      <c r="F25" s="40">
        <f>D25-E25</f>
        <v>298304.45999999996</v>
      </c>
    </row>
    <row r="26" spans="1:6" ht="111" customHeight="1">
      <c r="A26" s="51" t="s">
        <v>145</v>
      </c>
      <c r="B26" s="52"/>
      <c r="C26" s="56" t="s">
        <v>150</v>
      </c>
      <c r="D26" s="53">
        <v>10200</v>
      </c>
      <c r="E26" s="53">
        <v>3417.86</v>
      </c>
      <c r="F26" s="40">
        <f>D26-E26</f>
        <v>6782.139999999999</v>
      </c>
    </row>
    <row r="27" spans="1:6" ht="93.75" customHeight="1">
      <c r="A27" s="51" t="s">
        <v>146</v>
      </c>
      <c r="B27" s="52"/>
      <c r="C27" s="56" t="s">
        <v>149</v>
      </c>
      <c r="D27" s="53">
        <v>933400</v>
      </c>
      <c r="E27" s="53">
        <v>424285.08</v>
      </c>
      <c r="F27" s="40">
        <f>D27-E27</f>
        <v>509114.92</v>
      </c>
    </row>
    <row r="28" spans="1:6" ht="89.25" customHeight="1">
      <c r="A28" s="51" t="s">
        <v>147</v>
      </c>
      <c r="B28" s="52"/>
      <c r="C28" s="56" t="s">
        <v>148</v>
      </c>
      <c r="D28" s="53">
        <v>0</v>
      </c>
      <c r="E28" s="53">
        <v>-33659.9</v>
      </c>
      <c r="F28" s="40">
        <f>D28-E28</f>
        <v>33659.9</v>
      </c>
    </row>
    <row r="29" spans="1:6" ht="20.25" customHeight="1">
      <c r="A29" s="77" t="s">
        <v>216</v>
      </c>
      <c r="B29" s="78">
        <v>10</v>
      </c>
      <c r="C29" s="79" t="s">
        <v>275</v>
      </c>
      <c r="D29" s="69">
        <f>D30</f>
        <v>642000</v>
      </c>
      <c r="E29" s="69">
        <f>E30</f>
        <v>642221.48</v>
      </c>
      <c r="F29" s="66">
        <f t="shared" si="0"/>
        <v>-221.47999999998137</v>
      </c>
    </row>
    <row r="30" spans="1:6" s="42" customFormat="1" ht="0.75" customHeight="1">
      <c r="A30" s="51" t="s">
        <v>196</v>
      </c>
      <c r="B30" s="52">
        <v>10</v>
      </c>
      <c r="C30" s="56" t="s">
        <v>241</v>
      </c>
      <c r="D30" s="53">
        <f>D31+D37+D34+D36</f>
        <v>642000</v>
      </c>
      <c r="E30" s="53">
        <f>E31+E33+E34+E36+E37</f>
        <v>642221.48</v>
      </c>
      <c r="F30" s="40">
        <f t="shared" si="0"/>
        <v>-221.47999999998137</v>
      </c>
    </row>
    <row r="31" spans="1:6" s="19" customFormat="1" ht="51.75" customHeight="1" hidden="1">
      <c r="A31" s="51" t="s">
        <v>217</v>
      </c>
      <c r="B31" s="52">
        <v>10</v>
      </c>
      <c r="C31" s="56" t="s">
        <v>242</v>
      </c>
      <c r="D31" s="53">
        <f>D32</f>
        <v>0</v>
      </c>
      <c r="E31" s="53">
        <f>E32</f>
        <v>0</v>
      </c>
      <c r="F31" s="40">
        <f t="shared" si="0"/>
        <v>0</v>
      </c>
    </row>
    <row r="32" spans="1:6" ht="52.5" customHeight="1" hidden="1">
      <c r="A32" s="51" t="s">
        <v>217</v>
      </c>
      <c r="B32" s="52">
        <v>10</v>
      </c>
      <c r="C32" s="56" t="s">
        <v>243</v>
      </c>
      <c r="D32" s="53">
        <v>0</v>
      </c>
      <c r="E32" s="53">
        <v>0</v>
      </c>
      <c r="F32" s="40">
        <f t="shared" si="0"/>
        <v>0</v>
      </c>
    </row>
    <row r="33" spans="1:6" ht="0.75" customHeight="1" hidden="1">
      <c r="A33" s="51" t="s">
        <v>207</v>
      </c>
      <c r="B33" s="52">
        <v>10</v>
      </c>
      <c r="C33" s="56" t="s">
        <v>70</v>
      </c>
      <c r="D33" s="53">
        <v>177400</v>
      </c>
      <c r="E33" s="53">
        <v>0</v>
      </c>
      <c r="F33" s="40">
        <f t="shared" si="0"/>
        <v>177400</v>
      </c>
    </row>
    <row r="34" spans="1:6" ht="69" customHeight="1" hidden="1">
      <c r="A34" s="51" t="s">
        <v>218</v>
      </c>
      <c r="B34" s="52">
        <v>10</v>
      </c>
      <c r="C34" s="56" t="s">
        <v>244</v>
      </c>
      <c r="D34" s="53">
        <f>D35</f>
        <v>0</v>
      </c>
      <c r="E34" s="53">
        <f>E35</f>
        <v>0</v>
      </c>
      <c r="F34" s="40">
        <f t="shared" si="0"/>
        <v>0</v>
      </c>
    </row>
    <row r="35" spans="1:6" ht="62.25" customHeight="1" hidden="1">
      <c r="A35" s="51" t="s">
        <v>218</v>
      </c>
      <c r="B35" s="52">
        <v>10</v>
      </c>
      <c r="C35" s="56" t="s">
        <v>245</v>
      </c>
      <c r="D35" s="53">
        <v>0</v>
      </c>
      <c r="E35" s="53">
        <v>0</v>
      </c>
      <c r="F35" s="40">
        <f t="shared" si="0"/>
        <v>0</v>
      </c>
    </row>
    <row r="36" spans="1:6" ht="0.75" customHeight="1">
      <c r="A36" s="51" t="s">
        <v>219</v>
      </c>
      <c r="B36" s="52">
        <v>10</v>
      </c>
      <c r="C36" s="56" t="s">
        <v>69</v>
      </c>
      <c r="D36" s="53">
        <v>0</v>
      </c>
      <c r="E36" s="53">
        <v>0</v>
      </c>
      <c r="F36" s="40">
        <f t="shared" si="0"/>
        <v>0</v>
      </c>
    </row>
    <row r="37" spans="1:6" ht="25.5" customHeight="1">
      <c r="A37" s="51" t="s">
        <v>206</v>
      </c>
      <c r="B37" s="52">
        <v>10</v>
      </c>
      <c r="C37" s="56" t="s">
        <v>246</v>
      </c>
      <c r="D37" s="53">
        <f>D38</f>
        <v>642000</v>
      </c>
      <c r="E37" s="53">
        <f>E38+E39</f>
        <v>642221.48</v>
      </c>
      <c r="F37" s="40">
        <f>F38</f>
        <v>-169.63000000000466</v>
      </c>
    </row>
    <row r="38" spans="1:6" ht="25.5" customHeight="1">
      <c r="A38" s="51" t="s">
        <v>206</v>
      </c>
      <c r="B38" s="52">
        <v>10</v>
      </c>
      <c r="C38" s="56" t="s">
        <v>247</v>
      </c>
      <c r="D38" s="53">
        <v>642000</v>
      </c>
      <c r="E38" s="53">
        <v>642169.63</v>
      </c>
      <c r="F38" s="40">
        <f aca="true" t="shared" si="1" ref="F38:F50">D38-E38</f>
        <v>-169.63000000000466</v>
      </c>
    </row>
    <row r="39" spans="1:6" ht="27.75" customHeight="1">
      <c r="A39" s="51" t="s">
        <v>54</v>
      </c>
      <c r="B39" s="52">
        <v>10</v>
      </c>
      <c r="C39" s="56" t="s">
        <v>53</v>
      </c>
      <c r="D39" s="53">
        <v>0</v>
      </c>
      <c r="E39" s="53">
        <v>51.85</v>
      </c>
      <c r="F39" s="40">
        <f t="shared" si="1"/>
        <v>-51.85</v>
      </c>
    </row>
    <row r="40" spans="1:6" s="42" customFormat="1" ht="22.5" customHeight="1">
      <c r="A40" s="77" t="s">
        <v>220</v>
      </c>
      <c r="B40" s="78">
        <v>10</v>
      </c>
      <c r="C40" s="79" t="s">
        <v>276</v>
      </c>
      <c r="D40" s="69">
        <f>D41+D43</f>
        <v>3071200</v>
      </c>
      <c r="E40" s="69">
        <f>E41+E43</f>
        <v>277453.30000000005</v>
      </c>
      <c r="F40" s="66">
        <f t="shared" si="1"/>
        <v>2793746.7</v>
      </c>
    </row>
    <row r="41" spans="1:6" s="42" customFormat="1" ht="25.5" customHeight="1">
      <c r="A41" s="51" t="s">
        <v>198</v>
      </c>
      <c r="B41" s="52">
        <v>10</v>
      </c>
      <c r="C41" s="56" t="s">
        <v>248</v>
      </c>
      <c r="D41" s="53">
        <f>D42</f>
        <v>274400</v>
      </c>
      <c r="E41" s="53">
        <f>E42</f>
        <v>14286.71</v>
      </c>
      <c r="F41" s="40">
        <f t="shared" si="1"/>
        <v>260113.29</v>
      </c>
    </row>
    <row r="42" spans="1:6" ht="61.5" customHeight="1">
      <c r="A42" s="51" t="s">
        <v>199</v>
      </c>
      <c r="B42" s="52">
        <v>10</v>
      </c>
      <c r="C42" s="56" t="s">
        <v>249</v>
      </c>
      <c r="D42" s="53">
        <v>274400</v>
      </c>
      <c r="E42" s="53">
        <v>14286.71</v>
      </c>
      <c r="F42" s="40">
        <f t="shared" si="1"/>
        <v>260113.29</v>
      </c>
    </row>
    <row r="43" spans="1:6" s="19" customFormat="1" ht="15.75" customHeight="1">
      <c r="A43" s="51" t="s">
        <v>200</v>
      </c>
      <c r="B43" s="52">
        <v>10</v>
      </c>
      <c r="C43" s="56" t="s">
        <v>250</v>
      </c>
      <c r="D43" s="53">
        <f>D44+D46</f>
        <v>2796800</v>
      </c>
      <c r="E43" s="53">
        <f>E44+E46</f>
        <v>263166.59</v>
      </c>
      <c r="F43" s="40">
        <f t="shared" si="1"/>
        <v>2533633.41</v>
      </c>
    </row>
    <row r="44" spans="1:6" ht="20.25" customHeight="1">
      <c r="A44" s="51" t="s">
        <v>76</v>
      </c>
      <c r="B44" s="52">
        <v>10</v>
      </c>
      <c r="C44" s="56" t="s">
        <v>81</v>
      </c>
      <c r="D44" s="53">
        <f>D45</f>
        <v>120000</v>
      </c>
      <c r="E44" s="53">
        <f>E45</f>
        <v>126670.52</v>
      </c>
      <c r="F44" s="40">
        <f t="shared" si="1"/>
        <v>-6670.520000000004</v>
      </c>
    </row>
    <row r="45" spans="1:6" ht="55.5" customHeight="1">
      <c r="A45" s="135" t="s">
        <v>74</v>
      </c>
      <c r="B45" s="52">
        <v>10</v>
      </c>
      <c r="C45" s="56" t="s">
        <v>80</v>
      </c>
      <c r="D45" s="53">
        <v>120000</v>
      </c>
      <c r="E45" s="53">
        <v>126670.52</v>
      </c>
      <c r="F45" s="40">
        <f t="shared" si="1"/>
        <v>-6670.520000000004</v>
      </c>
    </row>
    <row r="46" spans="1:6" ht="24.75" customHeight="1">
      <c r="A46" s="136" t="s">
        <v>77</v>
      </c>
      <c r="B46" s="52">
        <v>10</v>
      </c>
      <c r="C46" s="56" t="s">
        <v>79</v>
      </c>
      <c r="D46" s="53">
        <f>D47</f>
        <v>2676800</v>
      </c>
      <c r="E46" s="53">
        <f>E47</f>
        <v>136496.07</v>
      </c>
      <c r="F46" s="40">
        <f t="shared" si="1"/>
        <v>2540303.93</v>
      </c>
    </row>
    <row r="47" spans="1:6" ht="56.25" customHeight="1">
      <c r="A47" s="135" t="s">
        <v>75</v>
      </c>
      <c r="B47" s="52">
        <v>10</v>
      </c>
      <c r="C47" s="56" t="s">
        <v>78</v>
      </c>
      <c r="D47" s="53">
        <v>2676800</v>
      </c>
      <c r="E47" s="53">
        <v>136496.07</v>
      </c>
      <c r="F47" s="40">
        <f t="shared" si="1"/>
        <v>2540303.93</v>
      </c>
    </row>
    <row r="48" spans="1:6" ht="23.25" customHeight="1">
      <c r="A48" s="77" t="s">
        <v>221</v>
      </c>
      <c r="B48" s="78">
        <v>10</v>
      </c>
      <c r="C48" s="79" t="s">
        <v>277</v>
      </c>
      <c r="D48" s="69">
        <f>D49</f>
        <v>8000</v>
      </c>
      <c r="E48" s="69">
        <f>E49</f>
        <v>3750</v>
      </c>
      <c r="F48" s="66">
        <f t="shared" si="1"/>
        <v>4250</v>
      </c>
    </row>
    <row r="49" spans="1:6" ht="57" customHeight="1">
      <c r="A49" s="51" t="s">
        <v>222</v>
      </c>
      <c r="B49" s="52">
        <v>10</v>
      </c>
      <c r="C49" s="56" t="s">
        <v>251</v>
      </c>
      <c r="D49" s="53">
        <f>D50</f>
        <v>8000</v>
      </c>
      <c r="E49" s="53">
        <f>E50</f>
        <v>3750</v>
      </c>
      <c r="F49" s="40">
        <f t="shared" si="1"/>
        <v>4250</v>
      </c>
    </row>
    <row r="50" spans="1:6" ht="66" customHeight="1">
      <c r="A50" s="51" t="s">
        <v>223</v>
      </c>
      <c r="B50" s="52">
        <v>10</v>
      </c>
      <c r="C50" s="56" t="s">
        <v>252</v>
      </c>
      <c r="D50" s="53">
        <v>8000</v>
      </c>
      <c r="E50" s="53">
        <v>3750</v>
      </c>
      <c r="F50" s="40">
        <f t="shared" si="1"/>
        <v>4250</v>
      </c>
    </row>
    <row r="51" spans="1:6" s="19" customFormat="1" ht="47.25" customHeight="1" hidden="1">
      <c r="A51" s="77" t="s">
        <v>224</v>
      </c>
      <c r="B51" s="78">
        <v>10</v>
      </c>
      <c r="C51" s="79" t="s">
        <v>278</v>
      </c>
      <c r="D51" s="69" t="s">
        <v>50</v>
      </c>
      <c r="E51" s="69" t="s">
        <v>50</v>
      </c>
      <c r="F51" s="66" t="s">
        <v>50</v>
      </c>
    </row>
    <row r="52" spans="1:6" ht="1.5" customHeight="1" hidden="1">
      <c r="A52" s="51" t="s">
        <v>197</v>
      </c>
      <c r="B52" s="52">
        <v>10</v>
      </c>
      <c r="C52" s="56" t="s">
        <v>253</v>
      </c>
      <c r="D52" s="53" t="s">
        <v>50</v>
      </c>
      <c r="E52" s="53" t="s">
        <v>50</v>
      </c>
      <c r="F52" s="40" t="s">
        <v>50</v>
      </c>
    </row>
    <row r="53" spans="1:6" ht="36" customHeight="1" hidden="1">
      <c r="A53" s="51" t="s">
        <v>225</v>
      </c>
      <c r="B53" s="52">
        <v>10</v>
      </c>
      <c r="C53" s="56" t="s">
        <v>254</v>
      </c>
      <c r="D53" s="53" t="s">
        <v>50</v>
      </c>
      <c r="E53" s="53" t="s">
        <v>50</v>
      </c>
      <c r="F53" s="40" t="s">
        <v>50</v>
      </c>
    </row>
    <row r="54" spans="1:6" s="19" customFormat="1" ht="51" customHeight="1" hidden="1">
      <c r="A54" s="51" t="s">
        <v>226</v>
      </c>
      <c r="B54" s="52">
        <v>10</v>
      </c>
      <c r="C54" s="56" t="s">
        <v>255</v>
      </c>
      <c r="D54" s="53" t="s">
        <v>50</v>
      </c>
      <c r="E54" s="53" t="s">
        <v>50</v>
      </c>
      <c r="F54" s="40" t="s">
        <v>50</v>
      </c>
    </row>
    <row r="55" spans="1:6" ht="54.75" customHeight="1">
      <c r="A55" s="77" t="s">
        <v>227</v>
      </c>
      <c r="B55" s="78">
        <v>10</v>
      </c>
      <c r="C55" s="79" t="s">
        <v>256</v>
      </c>
      <c r="D55" s="69">
        <f>D56</f>
        <v>159300</v>
      </c>
      <c r="E55" s="69">
        <f>E56</f>
        <v>18086</v>
      </c>
      <c r="F55" s="66">
        <f aca="true" t="shared" si="2" ref="F55:F65">D55-E55</f>
        <v>141214</v>
      </c>
    </row>
    <row r="56" spans="1:6" ht="122.25" customHeight="1">
      <c r="A56" s="51" t="s">
        <v>228</v>
      </c>
      <c r="B56" s="52">
        <v>10</v>
      </c>
      <c r="C56" s="56" t="s">
        <v>257</v>
      </c>
      <c r="D56" s="53">
        <f>D57+D59+D61</f>
        <v>159300</v>
      </c>
      <c r="E56" s="53">
        <f>E57+E59+E61</f>
        <v>18086</v>
      </c>
      <c r="F56" s="40">
        <f t="shared" si="2"/>
        <v>141214</v>
      </c>
    </row>
    <row r="57" spans="1:6" ht="81.75" customHeight="1" hidden="1">
      <c r="A57" s="51" t="s">
        <v>229</v>
      </c>
      <c r="B57" s="52">
        <v>10</v>
      </c>
      <c r="C57" s="56" t="s">
        <v>258</v>
      </c>
      <c r="D57" s="53">
        <v>0</v>
      </c>
      <c r="E57" s="53">
        <f>E58</f>
        <v>0</v>
      </c>
      <c r="F57" s="40">
        <f t="shared" si="2"/>
        <v>0</v>
      </c>
    </row>
    <row r="58" spans="1:6" s="19" customFormat="1" ht="96" customHeight="1" hidden="1">
      <c r="A58" s="51" t="s">
        <v>230</v>
      </c>
      <c r="B58" s="52">
        <v>10</v>
      </c>
      <c r="C58" s="56" t="s">
        <v>259</v>
      </c>
      <c r="D58" s="53">
        <v>0</v>
      </c>
      <c r="E58" s="53">
        <v>0</v>
      </c>
      <c r="F58" s="40">
        <f t="shared" si="2"/>
        <v>0</v>
      </c>
    </row>
    <row r="59" spans="1:6" ht="117" customHeight="1">
      <c r="A59" s="51" t="s">
        <v>205</v>
      </c>
      <c r="B59" s="52">
        <v>10</v>
      </c>
      <c r="C59" s="56" t="s">
        <v>260</v>
      </c>
      <c r="D59" s="53">
        <f>D60</f>
        <v>159300</v>
      </c>
      <c r="E59" s="53">
        <f>E60</f>
        <v>18086</v>
      </c>
      <c r="F59" s="40">
        <f t="shared" si="2"/>
        <v>141214</v>
      </c>
    </row>
    <row r="60" spans="1:6" ht="93" customHeight="1">
      <c r="A60" s="51" t="s">
        <v>231</v>
      </c>
      <c r="B60" s="52">
        <v>10</v>
      </c>
      <c r="C60" s="56" t="s">
        <v>261</v>
      </c>
      <c r="D60" s="53">
        <v>159300</v>
      </c>
      <c r="E60" s="53">
        <v>18086</v>
      </c>
      <c r="F60" s="40">
        <f t="shared" si="2"/>
        <v>141214</v>
      </c>
    </row>
    <row r="61" spans="1:6" ht="4.5" customHeight="1" hidden="1">
      <c r="A61" s="51" t="s">
        <v>231</v>
      </c>
      <c r="B61" s="52">
        <v>10</v>
      </c>
      <c r="C61" s="56" t="s">
        <v>59</v>
      </c>
      <c r="D61" s="53">
        <v>0</v>
      </c>
      <c r="E61" s="53">
        <v>0</v>
      </c>
      <c r="F61" s="40">
        <f t="shared" si="2"/>
        <v>0</v>
      </c>
    </row>
    <row r="62" spans="1:6" ht="55.5" customHeight="1">
      <c r="A62" s="150" t="s">
        <v>331</v>
      </c>
      <c r="B62" s="78">
        <v>10</v>
      </c>
      <c r="C62" s="79" t="s">
        <v>332</v>
      </c>
      <c r="D62" s="69">
        <f>D63</f>
        <v>0</v>
      </c>
      <c r="E62" s="69">
        <f>E63</f>
        <v>67272.87</v>
      </c>
      <c r="F62" s="40">
        <f t="shared" si="2"/>
        <v>-67272.87</v>
      </c>
    </row>
    <row r="63" spans="1:6" ht="27.75" customHeight="1">
      <c r="A63" s="51" t="s">
        <v>333</v>
      </c>
      <c r="B63" s="52">
        <v>10</v>
      </c>
      <c r="C63" s="56" t="s">
        <v>334</v>
      </c>
      <c r="D63" s="53">
        <f>D64</f>
        <v>0</v>
      </c>
      <c r="E63" s="53">
        <f>E64</f>
        <v>67272.87</v>
      </c>
      <c r="F63" s="40">
        <f t="shared" si="2"/>
        <v>-67272.87</v>
      </c>
    </row>
    <row r="64" spans="1:6" ht="34.5" customHeight="1">
      <c r="A64" s="51" t="s">
        <v>333</v>
      </c>
      <c r="B64" s="52">
        <v>10</v>
      </c>
      <c r="C64" s="56" t="s">
        <v>335</v>
      </c>
      <c r="D64" s="53">
        <v>0</v>
      </c>
      <c r="E64" s="53">
        <v>67272.87</v>
      </c>
      <c r="F64" s="40">
        <f t="shared" si="2"/>
        <v>-67272.87</v>
      </c>
    </row>
    <row r="65" spans="1:6" ht="37.5" customHeight="1">
      <c r="A65" s="77" t="s">
        <v>232</v>
      </c>
      <c r="B65" s="78">
        <v>10</v>
      </c>
      <c r="C65" s="79" t="s">
        <v>262</v>
      </c>
      <c r="D65" s="69">
        <f aca="true" t="shared" si="3" ref="D65:E67">D66</f>
        <v>1616200</v>
      </c>
      <c r="E65" s="69">
        <f t="shared" si="3"/>
        <v>1616304.8</v>
      </c>
      <c r="F65" s="66">
        <f t="shared" si="2"/>
        <v>-104.80000000004657</v>
      </c>
    </row>
    <row r="66" spans="1:6" ht="71.25" customHeight="1">
      <c r="A66" s="51" t="s">
        <v>233</v>
      </c>
      <c r="B66" s="52">
        <v>10</v>
      </c>
      <c r="C66" s="137" t="s">
        <v>263</v>
      </c>
      <c r="D66" s="53">
        <f t="shared" si="3"/>
        <v>1616200</v>
      </c>
      <c r="E66" s="53">
        <f t="shared" si="3"/>
        <v>1616304.8</v>
      </c>
      <c r="F66" s="40">
        <f>F67</f>
        <v>-104.80000000004657</v>
      </c>
    </row>
    <row r="67" spans="1:6" ht="21.75" customHeight="1">
      <c r="A67" s="51" t="s">
        <v>289</v>
      </c>
      <c r="B67" s="52">
        <v>10</v>
      </c>
      <c r="C67" s="137" t="s">
        <v>130</v>
      </c>
      <c r="D67" s="53">
        <f t="shared" si="3"/>
        <v>1616200</v>
      </c>
      <c r="E67" s="53">
        <f t="shared" si="3"/>
        <v>1616304.8</v>
      </c>
      <c r="F67" s="40">
        <f>F68</f>
        <v>-104.80000000004657</v>
      </c>
    </row>
    <row r="68" spans="1:6" ht="45.75" customHeight="1">
      <c r="A68" s="51" t="s">
        <v>289</v>
      </c>
      <c r="B68" s="52">
        <v>10</v>
      </c>
      <c r="C68" s="137" t="s">
        <v>131</v>
      </c>
      <c r="D68" s="53">
        <v>1616200</v>
      </c>
      <c r="E68" s="53">
        <v>1616304.8</v>
      </c>
      <c r="F68" s="40">
        <f>D68-E68</f>
        <v>-104.80000000004657</v>
      </c>
    </row>
    <row r="69" spans="1:6" ht="31.5" customHeight="1">
      <c r="A69" s="77" t="s">
        <v>71</v>
      </c>
      <c r="B69" s="78">
        <v>10</v>
      </c>
      <c r="C69" s="79" t="s">
        <v>132</v>
      </c>
      <c r="D69" s="69">
        <f>D70</f>
        <v>6000</v>
      </c>
      <c r="E69" s="69">
        <f>E70</f>
        <v>35100</v>
      </c>
      <c r="F69" s="66">
        <f>D69-E69</f>
        <v>-29100</v>
      </c>
    </row>
    <row r="70" spans="1:6" s="19" customFormat="1" ht="38.25" customHeight="1">
      <c r="A70" s="51" t="s">
        <v>72</v>
      </c>
      <c r="B70" s="52">
        <v>10</v>
      </c>
      <c r="C70" s="56" t="s">
        <v>286</v>
      </c>
      <c r="D70" s="53">
        <f>D71+D72</f>
        <v>6000</v>
      </c>
      <c r="E70" s="53">
        <f>E71+E72</f>
        <v>35100</v>
      </c>
      <c r="F70" s="40">
        <f>D70-E70</f>
        <v>-29100</v>
      </c>
    </row>
    <row r="71" spans="1:6" ht="53.25" customHeight="1">
      <c r="A71" s="51" t="s">
        <v>73</v>
      </c>
      <c r="B71" s="52">
        <v>10</v>
      </c>
      <c r="C71" s="56" t="s">
        <v>468</v>
      </c>
      <c r="D71" s="53">
        <v>6000</v>
      </c>
      <c r="E71" s="53">
        <v>4100</v>
      </c>
      <c r="F71" s="40">
        <f>D71-E71</f>
        <v>1900</v>
      </c>
    </row>
    <row r="72" spans="1:6" ht="53.25" customHeight="1">
      <c r="A72" s="51" t="s">
        <v>73</v>
      </c>
      <c r="B72" s="52">
        <v>10</v>
      </c>
      <c r="C72" s="56" t="s">
        <v>287</v>
      </c>
      <c r="D72" s="53">
        <v>0</v>
      </c>
      <c r="E72" s="53">
        <v>31000</v>
      </c>
      <c r="F72" s="40">
        <f>D72-E72</f>
        <v>-31000</v>
      </c>
    </row>
    <row r="73" spans="1:6" ht="30" customHeight="1">
      <c r="A73" s="77" t="s">
        <v>234</v>
      </c>
      <c r="B73" s="78">
        <v>10</v>
      </c>
      <c r="C73" s="79" t="s">
        <v>265</v>
      </c>
      <c r="D73" s="69">
        <f>D74</f>
        <v>3487000</v>
      </c>
      <c r="E73" s="69">
        <f>E74+E87</f>
        <v>2294915.49</v>
      </c>
      <c r="F73" s="66">
        <f aca="true" t="shared" si="4" ref="F73:F85">D73-E73</f>
        <v>1192084.5099999998</v>
      </c>
    </row>
    <row r="74" spans="1:6" ht="50.25" customHeight="1">
      <c r="A74" s="51" t="s">
        <v>235</v>
      </c>
      <c r="B74" s="52">
        <v>10</v>
      </c>
      <c r="C74" s="56" t="s">
        <v>264</v>
      </c>
      <c r="D74" s="53">
        <f>D78+D83+D75</f>
        <v>3487000</v>
      </c>
      <c r="E74" s="53">
        <f>E78+E83+E75</f>
        <v>2357900</v>
      </c>
      <c r="F74" s="53">
        <f>F78+F83+F75</f>
        <v>1129100</v>
      </c>
    </row>
    <row r="75" spans="1:6" ht="21" customHeight="1">
      <c r="A75" s="51" t="s">
        <v>61</v>
      </c>
      <c r="B75" s="52">
        <v>10</v>
      </c>
      <c r="C75" s="56" t="s">
        <v>60</v>
      </c>
      <c r="D75" s="53">
        <f>D76</f>
        <v>3155800</v>
      </c>
      <c r="E75" s="53">
        <f>E76</f>
        <v>2209100</v>
      </c>
      <c r="F75" s="40">
        <f t="shared" si="4"/>
        <v>946700</v>
      </c>
    </row>
    <row r="76" spans="1:6" ht="33.75" customHeight="1">
      <c r="A76" s="51" t="s">
        <v>63</v>
      </c>
      <c r="B76" s="52">
        <v>10</v>
      </c>
      <c r="C76" s="56" t="s">
        <v>62</v>
      </c>
      <c r="D76" s="53">
        <f>D77</f>
        <v>3155800</v>
      </c>
      <c r="E76" s="53">
        <f>E77</f>
        <v>2209100</v>
      </c>
      <c r="F76" s="40">
        <f t="shared" si="4"/>
        <v>946700</v>
      </c>
    </row>
    <row r="77" spans="1:6" ht="30.75" customHeight="1">
      <c r="A77" s="51" t="s">
        <v>136</v>
      </c>
      <c r="B77" s="52">
        <v>10</v>
      </c>
      <c r="C77" s="56" t="s">
        <v>64</v>
      </c>
      <c r="D77" s="53">
        <v>3155800</v>
      </c>
      <c r="E77" s="53">
        <v>2209100</v>
      </c>
      <c r="F77" s="40">
        <f t="shared" si="4"/>
        <v>946700</v>
      </c>
    </row>
    <row r="78" spans="1:6" ht="22.5" customHeight="1">
      <c r="A78" s="51" t="s">
        <v>201</v>
      </c>
      <c r="B78" s="52">
        <v>10</v>
      </c>
      <c r="C78" s="56" t="s">
        <v>266</v>
      </c>
      <c r="D78" s="53">
        <f>D79+D81</f>
        <v>175000</v>
      </c>
      <c r="E78" s="53">
        <f>E79+E81</f>
        <v>148800</v>
      </c>
      <c r="F78" s="40">
        <f t="shared" si="4"/>
        <v>26200</v>
      </c>
    </row>
    <row r="79" spans="1:6" ht="32.25" customHeight="1">
      <c r="A79" s="51" t="s">
        <v>236</v>
      </c>
      <c r="B79" s="52">
        <v>10</v>
      </c>
      <c r="C79" s="56" t="s">
        <v>267</v>
      </c>
      <c r="D79" s="53">
        <f>D80</f>
        <v>174800</v>
      </c>
      <c r="E79" s="53">
        <f>E80</f>
        <v>148600</v>
      </c>
      <c r="F79" s="40">
        <f t="shared" si="4"/>
        <v>26200</v>
      </c>
    </row>
    <row r="80" spans="1:6" ht="18.75" customHeight="1">
      <c r="A80" s="51" t="s">
        <v>137</v>
      </c>
      <c r="B80" s="52">
        <v>10</v>
      </c>
      <c r="C80" s="56" t="s">
        <v>268</v>
      </c>
      <c r="D80" s="53">
        <v>174800</v>
      </c>
      <c r="E80" s="53">
        <v>148600</v>
      </c>
      <c r="F80" s="40">
        <f t="shared" si="4"/>
        <v>26200</v>
      </c>
    </row>
    <row r="81" spans="1:6" ht="45" customHeight="1">
      <c r="A81" s="51" t="s">
        <v>204</v>
      </c>
      <c r="B81" s="52">
        <v>10</v>
      </c>
      <c r="C81" s="56" t="s">
        <v>269</v>
      </c>
      <c r="D81" s="53">
        <v>200</v>
      </c>
      <c r="E81" s="53">
        <v>200</v>
      </c>
      <c r="F81" s="40">
        <f t="shared" si="4"/>
        <v>0</v>
      </c>
    </row>
    <row r="82" spans="1:6" ht="46.5" customHeight="1">
      <c r="A82" s="51" t="s">
        <v>138</v>
      </c>
      <c r="B82" s="52">
        <v>10</v>
      </c>
      <c r="C82" s="56" t="s">
        <v>270</v>
      </c>
      <c r="D82" s="53">
        <v>200</v>
      </c>
      <c r="E82" s="53">
        <v>200</v>
      </c>
      <c r="F82" s="40">
        <f t="shared" si="4"/>
        <v>0</v>
      </c>
    </row>
    <row r="83" spans="1:6" ht="23.25" customHeight="1">
      <c r="A83" s="51" t="s">
        <v>202</v>
      </c>
      <c r="B83" s="52">
        <v>10</v>
      </c>
      <c r="C83" s="56" t="s">
        <v>271</v>
      </c>
      <c r="D83" s="53">
        <f>D84</f>
        <v>156200</v>
      </c>
      <c r="E83" s="53">
        <f>E84</f>
        <v>0</v>
      </c>
      <c r="F83" s="40">
        <f t="shared" si="4"/>
        <v>156200</v>
      </c>
    </row>
    <row r="84" spans="1:6" ht="23.25" customHeight="1">
      <c r="A84" s="51" t="s">
        <v>203</v>
      </c>
      <c r="B84" s="52">
        <v>10</v>
      </c>
      <c r="C84" s="56" t="s">
        <v>272</v>
      </c>
      <c r="D84" s="53">
        <f>D85</f>
        <v>156200</v>
      </c>
      <c r="E84" s="53">
        <f>E85</f>
        <v>0</v>
      </c>
      <c r="F84" s="40">
        <f t="shared" si="4"/>
        <v>156200</v>
      </c>
    </row>
    <row r="85" spans="1:6" ht="36" customHeight="1">
      <c r="A85" s="51" t="s">
        <v>139</v>
      </c>
      <c r="B85" s="52">
        <v>10</v>
      </c>
      <c r="C85" s="56" t="s">
        <v>273</v>
      </c>
      <c r="D85" s="53">
        <v>156200</v>
      </c>
      <c r="E85" s="53">
        <v>0</v>
      </c>
      <c r="F85" s="40">
        <f t="shared" si="4"/>
        <v>156200</v>
      </c>
    </row>
    <row r="86" spans="1:6" ht="57" customHeight="1">
      <c r="A86" s="51" t="s">
        <v>328</v>
      </c>
      <c r="B86" s="52">
        <v>10</v>
      </c>
      <c r="C86" s="56" t="s">
        <v>330</v>
      </c>
      <c r="D86" s="53">
        <f>D87</f>
        <v>0</v>
      </c>
      <c r="E86" s="53">
        <f>E87</f>
        <v>-62984.51</v>
      </c>
      <c r="F86" s="40">
        <f>D86-E86</f>
        <v>62984.51</v>
      </c>
    </row>
    <row r="87" spans="1:6" ht="56.25" customHeight="1">
      <c r="A87" s="146" t="s">
        <v>329</v>
      </c>
      <c r="B87" s="52">
        <v>10</v>
      </c>
      <c r="C87" s="56" t="s">
        <v>326</v>
      </c>
      <c r="D87" s="53">
        <v>0</v>
      </c>
      <c r="E87" s="53">
        <v>-62984.51</v>
      </c>
      <c r="F87" s="40">
        <f>D87-E87</f>
        <v>62984.51</v>
      </c>
    </row>
    <row r="88" spans="1:6" ht="12.75">
      <c r="A88" s="18" t="s">
        <v>279</v>
      </c>
      <c r="B88" s="145"/>
      <c r="C88" s="11" t="s">
        <v>280</v>
      </c>
      <c r="D88" s="12"/>
      <c r="E88" s="5"/>
      <c r="F88" s="6"/>
    </row>
    <row r="89" spans="1:6" ht="11.25" customHeight="1">
      <c r="A89" s="18" t="s">
        <v>281</v>
      </c>
      <c r="B89" s="35"/>
      <c r="C89" s="11" t="s">
        <v>280</v>
      </c>
      <c r="D89" s="12">
        <f>D16</f>
        <v>12081200</v>
      </c>
      <c r="E89" s="12">
        <f>E16</f>
        <v>8034824.68</v>
      </c>
      <c r="F89" s="12">
        <f>F16</f>
        <v>4046375.3200000003</v>
      </c>
    </row>
    <row r="93" ht="10.5" customHeight="1"/>
    <row r="94" ht="10.5" customHeight="1"/>
    <row r="95" ht="9.75" customHeight="1"/>
    <row r="96" ht="31.5" customHeight="1"/>
    <row r="97" ht="25.5" customHeight="1"/>
    <row r="98" ht="39" customHeight="1"/>
    <row r="99" ht="54" customHeight="1"/>
    <row r="100" ht="24.75" customHeight="1"/>
    <row r="101" ht="25.5" customHeight="1"/>
    <row r="102" ht="36.75" customHeight="1"/>
    <row r="103" ht="29.25" customHeight="1"/>
    <row r="104" ht="27" customHeight="1"/>
    <row r="105" ht="26.25" customHeight="1"/>
    <row r="106" ht="171" customHeight="1"/>
    <row r="107" ht="16.5" customHeight="1" hidden="1"/>
    <row r="108" ht="16.5" customHeight="1" hidden="1"/>
    <row r="109" ht="15" customHeight="1" hidden="1"/>
    <row r="110" ht="18.75" customHeight="1" hidden="1"/>
    <row r="111" ht="15" customHeight="1" hidden="1"/>
    <row r="112" ht="21" customHeight="1" hidden="1"/>
    <row r="113" ht="12" customHeight="1" hidden="1"/>
    <row r="114" ht="12.75" customHeight="1" hidden="1"/>
    <row r="115" ht="16.5" customHeight="1" hidden="1"/>
    <row r="116" ht="16.5" customHeight="1" hidden="1"/>
    <row r="117" ht="17.25" customHeight="1" hidden="1"/>
    <row r="118" ht="18" customHeight="1" hidden="1"/>
    <row r="119" ht="26.25" customHeight="1" hidden="1"/>
    <row r="120" ht="25.5" customHeight="1" hidden="1"/>
    <row r="121" ht="15" customHeight="1" hidden="1"/>
    <row r="122" ht="27.75" customHeight="1" hidden="1"/>
    <row r="123" ht="27.75" customHeight="1" hidden="1" thickBot="1"/>
    <row r="124" ht="3.75" customHeight="1"/>
    <row r="125" ht="38.25" customHeight="1"/>
    <row r="126" ht="44.25" customHeight="1"/>
    <row r="127" ht="20.25" customHeight="1"/>
    <row r="128" ht="10.5" customHeight="1"/>
    <row r="129" ht="24.75" customHeight="1"/>
    <row r="130" ht="8.25" customHeight="1"/>
    <row r="131" ht="6.75" customHeight="1"/>
    <row r="132" ht="12.75" customHeight="1"/>
    <row r="133" ht="12.75" customHeight="1"/>
    <row r="134" ht="12.75" customHeight="1"/>
    <row r="135" ht="12.75" customHeight="1"/>
    <row r="136" ht="1.5" customHeight="1"/>
    <row r="137" ht="22.5" customHeight="1" hidden="1"/>
    <row r="138" ht="1.5" customHeight="1"/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11.25" customHeight="1" hidden="1"/>
    <row r="149" ht="0.75" customHeight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11.25" customHeight="1" hidden="1"/>
    <row r="158" ht="23.25" customHeight="1" hidden="1"/>
    <row r="159" ht="9.75" customHeight="1" hidden="1"/>
    <row r="160" ht="12.75" customHeight="1" hidden="1"/>
  </sheetData>
  <sheetProtection/>
  <mergeCells count="1">
    <mergeCell ref="B7:D7"/>
  </mergeCells>
  <printOptions/>
  <pageMargins left="0.4724409448818898" right="0.1968503937007874" top="0.35433070866141736" bottom="0.35433070866141736" header="0" footer="0"/>
  <pageSetup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8"/>
  <sheetViews>
    <sheetView showGridLines="0" workbookViewId="0" topLeftCell="A1">
      <selection activeCell="C161" sqref="C161"/>
    </sheetView>
  </sheetViews>
  <sheetFormatPr defaultColWidth="0" defaultRowHeight="12.75"/>
  <cols>
    <col min="1" max="1" width="26.125" style="155" customWidth="1"/>
    <col min="2" max="2" width="5.25390625" style="8" customWidth="1"/>
    <col min="3" max="3" width="22.125" style="61" customWidth="1"/>
    <col min="4" max="4" width="14.875" style="17" customWidth="1"/>
    <col min="5" max="5" width="12.25390625" style="17" customWidth="1"/>
    <col min="6" max="6" width="12.625" style="118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>
      <c r="B1" s="62" t="s">
        <v>174</v>
      </c>
      <c r="C1" s="33"/>
      <c r="E1" s="70" t="s">
        <v>169</v>
      </c>
      <c r="F1" s="102"/>
    </row>
    <row r="2" spans="1:6" ht="12.75">
      <c r="A2" s="156"/>
      <c r="B2" s="13"/>
      <c r="C2" s="60"/>
      <c r="D2" s="71"/>
      <c r="E2" s="71"/>
      <c r="F2" s="103"/>
    </row>
    <row r="3" spans="1:6" ht="12.75">
      <c r="A3" s="157"/>
      <c r="B3" s="14" t="s">
        <v>162</v>
      </c>
      <c r="C3" s="14" t="s">
        <v>161</v>
      </c>
      <c r="D3" s="72" t="s">
        <v>182</v>
      </c>
      <c r="E3" s="73"/>
      <c r="F3" s="104" t="s">
        <v>157</v>
      </c>
    </row>
    <row r="4" spans="1:6" ht="12.75">
      <c r="A4" s="157" t="s">
        <v>160</v>
      </c>
      <c r="B4" s="14" t="s">
        <v>163</v>
      </c>
      <c r="C4" s="2" t="s">
        <v>186</v>
      </c>
      <c r="D4" s="72" t="s">
        <v>181</v>
      </c>
      <c r="E4" s="74" t="s">
        <v>173</v>
      </c>
      <c r="F4" s="105" t="s">
        <v>158</v>
      </c>
    </row>
    <row r="5" spans="1:6" ht="12.75">
      <c r="A5" s="157"/>
      <c r="B5" s="14" t="s">
        <v>164</v>
      </c>
      <c r="C5" s="14" t="s">
        <v>185</v>
      </c>
      <c r="D5" s="72" t="s">
        <v>158</v>
      </c>
      <c r="E5" s="72"/>
      <c r="F5" s="106"/>
    </row>
    <row r="6" spans="1:6" ht="13.5" thickBot="1">
      <c r="A6" s="158">
        <v>1</v>
      </c>
      <c r="B6" s="54">
        <v>2</v>
      </c>
      <c r="C6" s="54">
        <v>3</v>
      </c>
      <c r="D6" s="75" t="s">
        <v>156</v>
      </c>
      <c r="E6" s="75" t="s">
        <v>175</v>
      </c>
      <c r="F6" s="107" t="s">
        <v>176</v>
      </c>
    </row>
    <row r="7" spans="1:7" s="91" customFormat="1" ht="13.5" thickBot="1">
      <c r="A7" s="159" t="s">
        <v>282</v>
      </c>
      <c r="B7" s="92">
        <v>200</v>
      </c>
      <c r="C7" s="147" t="s">
        <v>352</v>
      </c>
      <c r="D7" s="149">
        <f>D8</f>
        <v>12694400</v>
      </c>
      <c r="E7" s="148">
        <f>E8</f>
        <v>3508899.33</v>
      </c>
      <c r="F7" s="108">
        <f>D7-E7</f>
        <v>9185500.67</v>
      </c>
      <c r="G7" s="90"/>
    </row>
    <row r="8" spans="1:7" ht="22.5">
      <c r="A8" s="160" t="s">
        <v>55</v>
      </c>
      <c r="B8" s="96"/>
      <c r="C8" s="97" t="s">
        <v>353</v>
      </c>
      <c r="D8" s="98">
        <f>D9+D64+D71+D82+D95+D115+D121+D126+D133+D139</f>
        <v>12694400</v>
      </c>
      <c r="E8" s="98">
        <f>E9+E64+E71+E82+E95+E115+E121+E126+E133+E139</f>
        <v>3508899.33</v>
      </c>
      <c r="F8" s="98">
        <f>F9+F64+F71+F82+F95+F115+F121+F126+F133+F139</f>
        <v>9185500.670000002</v>
      </c>
      <c r="G8" s="17"/>
    </row>
    <row r="9" spans="1:6" ht="22.5">
      <c r="A9" s="161" t="s">
        <v>35</v>
      </c>
      <c r="B9" s="93">
        <v>200</v>
      </c>
      <c r="C9" s="94" t="s">
        <v>354</v>
      </c>
      <c r="D9" s="95">
        <f>D10+D17+D38+D35</f>
        <v>5566100</v>
      </c>
      <c r="E9" s="95">
        <f>E10+E17+E38+E35</f>
        <v>1882385.3900000001</v>
      </c>
      <c r="F9" s="95">
        <f>F10+F17+F38+F35</f>
        <v>3683714.6100000003</v>
      </c>
    </row>
    <row r="10" spans="1:6" ht="45">
      <c r="A10" s="172" t="s">
        <v>283</v>
      </c>
      <c r="B10" s="52">
        <v>200</v>
      </c>
      <c r="C10" s="56" t="s">
        <v>355</v>
      </c>
      <c r="D10" s="53">
        <f aca="true" t="shared" si="0" ref="D10:F11">D11</f>
        <v>845600</v>
      </c>
      <c r="E10" s="53">
        <f t="shared" si="0"/>
        <v>264452.47</v>
      </c>
      <c r="F10" s="109">
        <f t="shared" si="0"/>
        <v>581147.53</v>
      </c>
    </row>
    <row r="11" spans="1:6" ht="22.5">
      <c r="A11" s="153" t="s">
        <v>356</v>
      </c>
      <c r="B11" s="52">
        <v>200</v>
      </c>
      <c r="C11" s="56" t="s">
        <v>351</v>
      </c>
      <c r="D11" s="53">
        <f t="shared" si="0"/>
        <v>845600</v>
      </c>
      <c r="E11" s="53">
        <f t="shared" si="0"/>
        <v>264452.47</v>
      </c>
      <c r="F11" s="109">
        <f t="shared" si="0"/>
        <v>581147.53</v>
      </c>
    </row>
    <row r="12" spans="1:7" ht="22.5">
      <c r="A12" s="153" t="s">
        <v>357</v>
      </c>
      <c r="B12" s="52">
        <v>200</v>
      </c>
      <c r="C12" s="38" t="s">
        <v>358</v>
      </c>
      <c r="D12" s="57">
        <f>D13</f>
        <v>845600</v>
      </c>
      <c r="E12" s="57">
        <f>E13</f>
        <v>264452.47</v>
      </c>
      <c r="F12" s="110">
        <f>D12-E12</f>
        <v>581147.53</v>
      </c>
      <c r="G12" s="17"/>
    </row>
    <row r="13" spans="1:7" ht="112.5">
      <c r="A13" s="153" t="s">
        <v>453</v>
      </c>
      <c r="B13" s="52">
        <v>200</v>
      </c>
      <c r="C13" s="38" t="s">
        <v>359</v>
      </c>
      <c r="D13" s="59">
        <f>D14+D15+D16</f>
        <v>845600</v>
      </c>
      <c r="E13" s="59">
        <f>E14+E15+E16</f>
        <v>264452.47</v>
      </c>
      <c r="F13" s="111">
        <f>F14</f>
        <v>146213.64</v>
      </c>
      <c r="G13" s="17"/>
    </row>
    <row r="14" spans="1:6" s="210" customFormat="1" ht="26.25" customHeight="1">
      <c r="A14" s="205" t="s">
        <v>360</v>
      </c>
      <c r="B14" s="206">
        <v>200</v>
      </c>
      <c r="C14" s="207" t="s">
        <v>361</v>
      </c>
      <c r="D14" s="208">
        <v>627100</v>
      </c>
      <c r="E14" s="208">
        <v>192166.11</v>
      </c>
      <c r="F14" s="209">
        <f>F15+F16</f>
        <v>146213.64</v>
      </c>
    </row>
    <row r="15" spans="1:6" s="212" customFormat="1" ht="22.5">
      <c r="A15" s="211" t="s">
        <v>349</v>
      </c>
      <c r="B15" s="206">
        <v>200</v>
      </c>
      <c r="C15" s="207" t="s">
        <v>362</v>
      </c>
      <c r="D15" s="208">
        <v>56500</v>
      </c>
      <c r="E15" s="208">
        <v>13568.4</v>
      </c>
      <c r="F15" s="209">
        <f>D15-E15</f>
        <v>42931.6</v>
      </c>
    </row>
    <row r="16" spans="1:7" s="212" customFormat="1" ht="67.5">
      <c r="A16" s="211" t="s">
        <v>350</v>
      </c>
      <c r="B16" s="206">
        <v>200</v>
      </c>
      <c r="C16" s="207" t="s">
        <v>363</v>
      </c>
      <c r="D16" s="208">
        <v>162000</v>
      </c>
      <c r="E16" s="208">
        <v>58717.96</v>
      </c>
      <c r="F16" s="209">
        <f>D16-E16</f>
        <v>103282.04000000001</v>
      </c>
      <c r="G16" s="213"/>
    </row>
    <row r="17" spans="1:7" ht="67.5">
      <c r="A17" s="163" t="s">
        <v>43</v>
      </c>
      <c r="B17" s="52">
        <v>200</v>
      </c>
      <c r="C17" s="38" t="s">
        <v>6</v>
      </c>
      <c r="D17" s="40">
        <f>D18+D31</f>
        <v>3582400</v>
      </c>
      <c r="E17" s="40">
        <f>E18+E31</f>
        <v>1477089.4200000002</v>
      </c>
      <c r="F17" s="113">
        <f>D17-E17</f>
        <v>2105310.58</v>
      </c>
      <c r="G17" s="17"/>
    </row>
    <row r="18" spans="1:7" ht="33.75">
      <c r="A18" s="153" t="s">
        <v>347</v>
      </c>
      <c r="B18" s="52">
        <v>200</v>
      </c>
      <c r="C18" s="38" t="s">
        <v>364</v>
      </c>
      <c r="D18" s="40">
        <f>D20+D25+D27</f>
        <v>3582200</v>
      </c>
      <c r="E18" s="40">
        <f>E20+E25+E27</f>
        <v>1476889.4200000002</v>
      </c>
      <c r="F18" s="40">
        <f>F20+F25+F27</f>
        <v>2105310.58</v>
      </c>
      <c r="G18" s="17"/>
    </row>
    <row r="19" spans="1:7" ht="22.5">
      <c r="A19" s="153" t="s">
        <v>55</v>
      </c>
      <c r="B19" s="52">
        <v>200</v>
      </c>
      <c r="C19" s="38" t="s">
        <v>365</v>
      </c>
      <c r="D19" s="40">
        <f>D20+D25+D27</f>
        <v>3582200</v>
      </c>
      <c r="E19" s="40">
        <f>E20+E25+E27</f>
        <v>1476889.4200000002</v>
      </c>
      <c r="F19" s="40"/>
      <c r="G19" s="17"/>
    </row>
    <row r="20" spans="1:6" ht="101.25">
      <c r="A20" s="153" t="s">
        <v>348</v>
      </c>
      <c r="B20" s="52">
        <v>200</v>
      </c>
      <c r="C20" s="38" t="s">
        <v>366</v>
      </c>
      <c r="D20" s="40">
        <f>D21+D22+D23</f>
        <v>2962200</v>
      </c>
      <c r="E20" s="40">
        <f>E21+E22+E23</f>
        <v>974770.33</v>
      </c>
      <c r="F20" s="40">
        <f>F21+F22+F23</f>
        <v>1987429.67</v>
      </c>
    </row>
    <row r="21" spans="1:6" s="191" customFormat="1" ht="33.75">
      <c r="A21" s="187" t="s">
        <v>360</v>
      </c>
      <c r="B21" s="188">
        <v>200</v>
      </c>
      <c r="C21" s="186" t="s">
        <v>367</v>
      </c>
      <c r="D21" s="189">
        <v>2030800</v>
      </c>
      <c r="E21" s="189">
        <v>692737.02</v>
      </c>
      <c r="F21" s="190">
        <f>D21-E21</f>
        <v>1338062.98</v>
      </c>
    </row>
    <row r="22" spans="1:6" s="191" customFormat="1" ht="24.75" customHeight="1">
      <c r="A22" s="193" t="s">
        <v>368</v>
      </c>
      <c r="B22" s="188">
        <v>200</v>
      </c>
      <c r="C22" s="186" t="s">
        <v>369</v>
      </c>
      <c r="D22" s="189">
        <v>226400</v>
      </c>
      <c r="E22" s="189">
        <v>84127.7</v>
      </c>
      <c r="F22" s="190">
        <f>D22-E22</f>
        <v>142272.3</v>
      </c>
    </row>
    <row r="23" spans="1:6" s="191" customFormat="1" ht="67.5">
      <c r="A23" s="187" t="s">
        <v>290</v>
      </c>
      <c r="B23" s="188">
        <v>200</v>
      </c>
      <c r="C23" s="186" t="s">
        <v>370</v>
      </c>
      <c r="D23" s="189">
        <v>705000</v>
      </c>
      <c r="E23" s="189">
        <v>197905.61</v>
      </c>
      <c r="F23" s="190">
        <f>D23-E23</f>
        <v>507094.39</v>
      </c>
    </row>
    <row r="24" spans="1:6" s="182" customFormat="1" ht="112.5">
      <c r="A24" s="178" t="s">
        <v>454</v>
      </c>
      <c r="B24" s="179">
        <v>200</v>
      </c>
      <c r="C24" s="175" t="s">
        <v>371</v>
      </c>
      <c r="D24" s="180">
        <f>D25</f>
        <v>550000</v>
      </c>
      <c r="E24" s="180">
        <f>E25</f>
        <v>435195.77</v>
      </c>
      <c r="F24" s="177">
        <f>D24-E24</f>
        <v>114804.22999999998</v>
      </c>
    </row>
    <row r="25" spans="1:6" ht="33.75">
      <c r="A25" s="174" t="s">
        <v>372</v>
      </c>
      <c r="B25" s="52">
        <v>200</v>
      </c>
      <c r="C25" s="38" t="s">
        <v>373</v>
      </c>
      <c r="D25" s="40">
        <f>D26</f>
        <v>550000</v>
      </c>
      <c r="E25" s="40">
        <f>E26</f>
        <v>435195.77</v>
      </c>
      <c r="F25" s="113">
        <f>F26</f>
        <v>114804.22999999998</v>
      </c>
    </row>
    <row r="26" spans="1:6" ht="45">
      <c r="A26" s="173" t="s">
        <v>374</v>
      </c>
      <c r="B26" s="52">
        <v>200</v>
      </c>
      <c r="C26" s="38" t="s">
        <v>375</v>
      </c>
      <c r="D26" s="40">
        <v>550000</v>
      </c>
      <c r="E26" s="40">
        <v>435195.77</v>
      </c>
      <c r="F26" s="113">
        <f>D26-E26</f>
        <v>114804.22999999998</v>
      </c>
    </row>
    <row r="27" spans="1:6" ht="56.25">
      <c r="A27" s="153" t="s">
        <v>455</v>
      </c>
      <c r="B27" s="52">
        <v>200</v>
      </c>
      <c r="C27" s="38" t="s">
        <v>376</v>
      </c>
      <c r="D27" s="40">
        <f>D28+D29+D30</f>
        <v>70000</v>
      </c>
      <c r="E27" s="40">
        <f>E28+E29+E30</f>
        <v>66923.32</v>
      </c>
      <c r="F27" s="113">
        <f>F28+F29+F30</f>
        <v>3076.68</v>
      </c>
    </row>
    <row r="28" spans="1:6" s="191" customFormat="1" ht="22.5">
      <c r="A28" s="187" t="s">
        <v>291</v>
      </c>
      <c r="B28" s="188">
        <v>200</v>
      </c>
      <c r="C28" s="186" t="s">
        <v>465</v>
      </c>
      <c r="D28" s="189">
        <v>60000</v>
      </c>
      <c r="E28" s="189">
        <v>56944</v>
      </c>
      <c r="F28" s="190">
        <f>D28-E28</f>
        <v>3056</v>
      </c>
    </row>
    <row r="29" spans="1:6" s="68" customFormat="1" ht="22.5">
      <c r="A29" s="162" t="s">
        <v>292</v>
      </c>
      <c r="B29" s="188">
        <v>200</v>
      </c>
      <c r="C29" s="65" t="s">
        <v>466</v>
      </c>
      <c r="D29" s="66">
        <v>9320</v>
      </c>
      <c r="E29" s="66">
        <v>9320</v>
      </c>
      <c r="F29" s="112">
        <f>D29-E29</f>
        <v>0</v>
      </c>
    </row>
    <row r="30" spans="1:6" s="68" customFormat="1" ht="12.75">
      <c r="A30" s="162" t="s">
        <v>5</v>
      </c>
      <c r="B30" s="188">
        <v>200</v>
      </c>
      <c r="C30" s="65" t="s">
        <v>467</v>
      </c>
      <c r="D30" s="66">
        <v>680</v>
      </c>
      <c r="E30" s="66">
        <v>659.32</v>
      </c>
      <c r="F30" s="112">
        <f>D30-E30</f>
        <v>20.67999999999995</v>
      </c>
    </row>
    <row r="31" spans="1:6" s="68" customFormat="1" ht="33.75">
      <c r="A31" s="153" t="s">
        <v>456</v>
      </c>
      <c r="B31" s="52">
        <v>200</v>
      </c>
      <c r="C31" s="67" t="s">
        <v>377</v>
      </c>
      <c r="D31" s="59">
        <f aca="true" t="shared" si="1" ref="D31:F32">D32</f>
        <v>200</v>
      </c>
      <c r="E31" s="59">
        <f t="shared" si="1"/>
        <v>200</v>
      </c>
      <c r="F31" s="111">
        <f t="shared" si="1"/>
        <v>200</v>
      </c>
    </row>
    <row r="32" spans="1:6" s="68" customFormat="1" ht="12.75">
      <c r="A32" s="153" t="s">
        <v>378</v>
      </c>
      <c r="B32" s="52">
        <v>200</v>
      </c>
      <c r="C32" s="67" t="s">
        <v>379</v>
      </c>
      <c r="D32" s="59">
        <f t="shared" si="1"/>
        <v>200</v>
      </c>
      <c r="E32" s="59">
        <f t="shared" si="1"/>
        <v>200</v>
      </c>
      <c r="F32" s="111">
        <f t="shared" si="1"/>
        <v>200</v>
      </c>
    </row>
    <row r="33" spans="1:6" s="68" customFormat="1" ht="101.25">
      <c r="A33" s="164" t="s">
        <v>288</v>
      </c>
      <c r="B33" s="52">
        <v>200</v>
      </c>
      <c r="C33" s="67" t="s">
        <v>293</v>
      </c>
      <c r="D33" s="59">
        <f>D34</f>
        <v>200</v>
      </c>
      <c r="E33" s="59">
        <f>E34</f>
        <v>200</v>
      </c>
      <c r="F33" s="111">
        <f>F34</f>
        <v>200</v>
      </c>
    </row>
    <row r="34" spans="1:6" s="138" customFormat="1" ht="33.75">
      <c r="A34" s="187" t="s">
        <v>41</v>
      </c>
      <c r="B34" s="188">
        <v>200</v>
      </c>
      <c r="C34" s="65" t="s">
        <v>294</v>
      </c>
      <c r="D34" s="66">
        <v>200</v>
      </c>
      <c r="E34" s="66">
        <v>200</v>
      </c>
      <c r="F34" s="112">
        <v>200</v>
      </c>
    </row>
    <row r="35" spans="1:6" s="200" customFormat="1" ht="22.5">
      <c r="A35" s="196" t="s">
        <v>295</v>
      </c>
      <c r="B35" s="194">
        <v>200</v>
      </c>
      <c r="C35" s="197" t="s">
        <v>7</v>
      </c>
      <c r="D35" s="198">
        <f>D37</f>
        <v>637500</v>
      </c>
      <c r="E35" s="198">
        <f>E37</f>
        <v>0</v>
      </c>
      <c r="F35" s="199">
        <f>F37</f>
        <v>637500</v>
      </c>
    </row>
    <row r="36" spans="1:6" s="68" customFormat="1" ht="12.75">
      <c r="A36" s="173" t="s">
        <v>378</v>
      </c>
      <c r="B36" s="52">
        <v>200</v>
      </c>
      <c r="C36" s="175" t="s">
        <v>380</v>
      </c>
      <c r="D36" s="176">
        <f>D37</f>
        <v>637500</v>
      </c>
      <c r="E36" s="176">
        <f>E37</f>
        <v>0</v>
      </c>
      <c r="F36" s="177">
        <f>F37</f>
        <v>637500</v>
      </c>
    </row>
    <row r="37" spans="1:6" s="191" customFormat="1" ht="56.25">
      <c r="A37" s="187" t="s">
        <v>296</v>
      </c>
      <c r="B37" s="188">
        <v>200</v>
      </c>
      <c r="C37" s="186" t="s">
        <v>8</v>
      </c>
      <c r="D37" s="204">
        <v>637500</v>
      </c>
      <c r="E37" s="204">
        <v>0</v>
      </c>
      <c r="F37" s="190">
        <f>D37-E37</f>
        <v>637500</v>
      </c>
    </row>
    <row r="38" spans="1:6" s="203" customFormat="1" ht="22.5">
      <c r="A38" s="201" t="s">
        <v>44</v>
      </c>
      <c r="B38" s="194">
        <v>200</v>
      </c>
      <c r="C38" s="197" t="s">
        <v>322</v>
      </c>
      <c r="D38" s="202">
        <f>D39+D49+D53</f>
        <v>500600</v>
      </c>
      <c r="E38" s="202">
        <f>E39+E49+E53</f>
        <v>140843.5</v>
      </c>
      <c r="F38" s="202">
        <f>F39+F49+F53</f>
        <v>359756.5</v>
      </c>
    </row>
    <row r="39" spans="1:6" s="181" customFormat="1" ht="56.25">
      <c r="A39" s="153" t="s">
        <v>457</v>
      </c>
      <c r="B39" s="179">
        <v>200</v>
      </c>
      <c r="C39" s="175" t="s">
        <v>381</v>
      </c>
      <c r="D39" s="180">
        <f>D40+D43+D47</f>
        <v>600</v>
      </c>
      <c r="E39" s="180">
        <f>E40+E43+E47</f>
        <v>0</v>
      </c>
      <c r="F39" s="180">
        <f>F40+F43+F47</f>
        <v>600</v>
      </c>
    </row>
    <row r="40" spans="1:6" s="181" customFormat="1" ht="33.75">
      <c r="A40" s="153" t="s">
        <v>382</v>
      </c>
      <c r="B40" s="179">
        <v>200</v>
      </c>
      <c r="C40" s="175" t="s">
        <v>383</v>
      </c>
      <c r="D40" s="180">
        <f>D41</f>
        <v>200</v>
      </c>
      <c r="E40" s="180">
        <f>E41</f>
        <v>0</v>
      </c>
      <c r="F40" s="180">
        <f>F41</f>
        <v>200</v>
      </c>
    </row>
    <row r="41" spans="1:6" s="68" customFormat="1" ht="191.25">
      <c r="A41" s="163" t="s">
        <v>134</v>
      </c>
      <c r="B41" s="52">
        <v>200</v>
      </c>
      <c r="C41" s="67" t="s">
        <v>9</v>
      </c>
      <c r="D41" s="59">
        <f>D42</f>
        <v>200</v>
      </c>
      <c r="E41" s="59">
        <f>E42</f>
        <v>0</v>
      </c>
      <c r="F41" s="113">
        <f>D41-E41</f>
        <v>200</v>
      </c>
    </row>
    <row r="42" spans="1:6" s="68" customFormat="1" ht="33.75">
      <c r="A42" s="162" t="s">
        <v>41</v>
      </c>
      <c r="B42" s="188">
        <v>200</v>
      </c>
      <c r="C42" s="65" t="s">
        <v>10</v>
      </c>
      <c r="D42" s="66">
        <v>200</v>
      </c>
      <c r="E42" s="66">
        <v>0</v>
      </c>
      <c r="F42" s="112">
        <f>D42-E42</f>
        <v>200</v>
      </c>
    </row>
    <row r="43" spans="1:6" s="182" customFormat="1" ht="45">
      <c r="A43" s="178" t="s">
        <v>384</v>
      </c>
      <c r="B43" s="179">
        <v>200</v>
      </c>
      <c r="C43" s="175" t="s">
        <v>385</v>
      </c>
      <c r="D43" s="180">
        <f aca="true" t="shared" si="2" ref="D43:F44">D44</f>
        <v>200</v>
      </c>
      <c r="E43" s="180">
        <f t="shared" si="2"/>
        <v>0</v>
      </c>
      <c r="F43" s="177">
        <f t="shared" si="2"/>
        <v>200</v>
      </c>
    </row>
    <row r="44" spans="1:6" s="68" customFormat="1" ht="180">
      <c r="A44" s="163" t="s">
        <v>135</v>
      </c>
      <c r="B44" s="52">
        <v>200</v>
      </c>
      <c r="C44" s="67" t="s">
        <v>387</v>
      </c>
      <c r="D44" s="59">
        <f t="shared" si="2"/>
        <v>200</v>
      </c>
      <c r="E44" s="59">
        <f t="shared" si="2"/>
        <v>0</v>
      </c>
      <c r="F44" s="111">
        <f t="shared" si="2"/>
        <v>200</v>
      </c>
    </row>
    <row r="45" spans="1:6" s="68" customFormat="1" ht="33.75">
      <c r="A45" s="162" t="s">
        <v>41</v>
      </c>
      <c r="B45" s="188">
        <v>200</v>
      </c>
      <c r="C45" s="65" t="s">
        <v>388</v>
      </c>
      <c r="D45" s="66">
        <v>200</v>
      </c>
      <c r="E45" s="66">
        <f>E48</f>
        <v>0</v>
      </c>
      <c r="F45" s="112">
        <f>D45-E45</f>
        <v>200</v>
      </c>
    </row>
    <row r="46" spans="1:6" s="68" customFormat="1" ht="22.5">
      <c r="A46" s="162" t="s">
        <v>386</v>
      </c>
      <c r="B46" s="188">
        <v>200</v>
      </c>
      <c r="C46" s="65" t="s">
        <v>389</v>
      </c>
      <c r="D46" s="66">
        <f aca="true" t="shared" si="3" ref="D46:F47">D47</f>
        <v>200</v>
      </c>
      <c r="E46" s="66">
        <f t="shared" si="3"/>
        <v>0</v>
      </c>
      <c r="F46" s="112">
        <f t="shared" si="3"/>
        <v>200</v>
      </c>
    </row>
    <row r="47" spans="1:6" s="68" customFormat="1" ht="225">
      <c r="A47" s="163" t="s">
        <v>4</v>
      </c>
      <c r="B47" s="52">
        <v>200</v>
      </c>
      <c r="C47" s="38" t="s">
        <v>11</v>
      </c>
      <c r="D47" s="40">
        <f t="shared" si="3"/>
        <v>200</v>
      </c>
      <c r="E47" s="40">
        <f t="shared" si="3"/>
        <v>0</v>
      </c>
      <c r="F47" s="113">
        <f t="shared" si="3"/>
        <v>200</v>
      </c>
    </row>
    <row r="48" spans="1:6" s="68" customFormat="1" ht="33.75">
      <c r="A48" s="162" t="s">
        <v>41</v>
      </c>
      <c r="B48" s="188">
        <v>200</v>
      </c>
      <c r="C48" s="65" t="s">
        <v>12</v>
      </c>
      <c r="D48" s="66">
        <v>200</v>
      </c>
      <c r="E48" s="66">
        <v>0</v>
      </c>
      <c r="F48" s="112">
        <f>D48-E48</f>
        <v>200</v>
      </c>
    </row>
    <row r="49" spans="1:6" s="182" customFormat="1" ht="22.5">
      <c r="A49" s="174" t="s">
        <v>55</v>
      </c>
      <c r="B49" s="179">
        <v>200</v>
      </c>
      <c r="C49" s="175" t="s">
        <v>390</v>
      </c>
      <c r="D49" s="180">
        <f>D50</f>
        <v>45000</v>
      </c>
      <c r="E49" s="180">
        <f>E50</f>
        <v>43732.78</v>
      </c>
      <c r="F49" s="177">
        <f>F50</f>
        <v>1267.2199999999998</v>
      </c>
    </row>
    <row r="50" spans="1:6" s="68" customFormat="1" ht="67.5">
      <c r="A50" s="163" t="s">
        <v>133</v>
      </c>
      <c r="B50" s="52">
        <v>200</v>
      </c>
      <c r="C50" s="38" t="s">
        <v>391</v>
      </c>
      <c r="D50" s="40">
        <f>D51+D52</f>
        <v>45000</v>
      </c>
      <c r="E50" s="40">
        <f>E51+E52</f>
        <v>43732.78</v>
      </c>
      <c r="F50" s="40">
        <f>F51+F52</f>
        <v>1267.2199999999998</v>
      </c>
    </row>
    <row r="51" spans="1:6" s="68" customFormat="1" ht="22.5">
      <c r="A51" s="162" t="s">
        <v>292</v>
      </c>
      <c r="B51" s="188">
        <v>200</v>
      </c>
      <c r="C51" s="65" t="s">
        <v>392</v>
      </c>
      <c r="D51" s="66">
        <v>5000</v>
      </c>
      <c r="E51" s="66">
        <v>3732.78</v>
      </c>
      <c r="F51" s="112">
        <f>D51-E51</f>
        <v>1267.2199999999998</v>
      </c>
    </row>
    <row r="52" spans="1:6" s="68" customFormat="1" ht="12.75">
      <c r="A52" s="162" t="s">
        <v>5</v>
      </c>
      <c r="B52" s="188">
        <v>200</v>
      </c>
      <c r="C52" s="65" t="s">
        <v>393</v>
      </c>
      <c r="D52" s="66">
        <v>40000</v>
      </c>
      <c r="E52" s="66">
        <v>40000</v>
      </c>
      <c r="F52" s="112">
        <f>D52-E52</f>
        <v>0</v>
      </c>
    </row>
    <row r="53" spans="1:6" s="182" customFormat="1" ht="12.75">
      <c r="A53" s="178" t="s">
        <v>378</v>
      </c>
      <c r="B53" s="179">
        <v>200</v>
      </c>
      <c r="C53" s="175" t="s">
        <v>394</v>
      </c>
      <c r="D53" s="180">
        <f>D54+D58+D62</f>
        <v>455000</v>
      </c>
      <c r="E53" s="180">
        <f>E54+E58+E62</f>
        <v>97110.72</v>
      </c>
      <c r="F53" s="180">
        <f>F54+F58+F62</f>
        <v>357889.28</v>
      </c>
    </row>
    <row r="54" spans="1:6" s="68" customFormat="1" ht="101.25">
      <c r="A54" s="183" t="s">
        <v>395</v>
      </c>
      <c r="B54" s="52">
        <v>200</v>
      </c>
      <c r="C54" s="67" t="s">
        <v>13</v>
      </c>
      <c r="D54" s="59">
        <f>D57</f>
        <v>50000</v>
      </c>
      <c r="E54" s="59">
        <f>E57</f>
        <v>30335.72</v>
      </c>
      <c r="F54" s="111">
        <f>F57</f>
        <v>19664.28</v>
      </c>
    </row>
    <row r="55" spans="1:6" s="68" customFormat="1" ht="33.75">
      <c r="A55" s="173" t="s">
        <v>396</v>
      </c>
      <c r="B55" s="184">
        <v>200</v>
      </c>
      <c r="C55" s="67" t="s">
        <v>397</v>
      </c>
      <c r="D55" s="59">
        <f aca="true" t="shared" si="4" ref="D55:F56">D56</f>
        <v>50000</v>
      </c>
      <c r="E55" s="59">
        <f t="shared" si="4"/>
        <v>30335.72</v>
      </c>
      <c r="F55" s="111">
        <f t="shared" si="4"/>
        <v>19664.28</v>
      </c>
    </row>
    <row r="56" spans="1:6" s="68" customFormat="1" ht="33.75">
      <c r="A56" s="173" t="s">
        <v>398</v>
      </c>
      <c r="B56" s="184">
        <v>200</v>
      </c>
      <c r="C56" s="67" t="s">
        <v>399</v>
      </c>
      <c r="D56" s="59">
        <f t="shared" si="4"/>
        <v>50000</v>
      </c>
      <c r="E56" s="59">
        <f t="shared" si="4"/>
        <v>30335.72</v>
      </c>
      <c r="F56" s="111">
        <f t="shared" si="4"/>
        <v>19664.28</v>
      </c>
    </row>
    <row r="57" spans="1:6" s="210" customFormat="1" ht="33.75">
      <c r="A57" s="205" t="s">
        <v>41</v>
      </c>
      <c r="B57" s="206">
        <v>200</v>
      </c>
      <c r="C57" s="207" t="s">
        <v>14</v>
      </c>
      <c r="D57" s="208">
        <v>50000</v>
      </c>
      <c r="E57" s="208">
        <v>30335.72</v>
      </c>
      <c r="F57" s="209">
        <f>D57-E57</f>
        <v>19664.28</v>
      </c>
    </row>
    <row r="58" spans="1:6" s="68" customFormat="1" ht="191.25">
      <c r="A58" s="163" t="s">
        <v>336</v>
      </c>
      <c r="B58" s="52">
        <v>200</v>
      </c>
      <c r="C58" s="67" t="s">
        <v>337</v>
      </c>
      <c r="D58" s="59">
        <f>D61</f>
        <v>400000</v>
      </c>
      <c r="E58" s="59">
        <f>E59</f>
        <v>62000</v>
      </c>
      <c r="F58" s="111">
        <f>F61</f>
        <v>338000</v>
      </c>
    </row>
    <row r="59" spans="1:6" s="68" customFormat="1" ht="33.75">
      <c r="A59" s="173" t="s">
        <v>396</v>
      </c>
      <c r="B59" s="184">
        <v>200</v>
      </c>
      <c r="C59" s="67" t="s">
        <v>400</v>
      </c>
      <c r="D59" s="59">
        <f aca="true" t="shared" si="5" ref="D59:F60">D60</f>
        <v>400000</v>
      </c>
      <c r="E59" s="59">
        <f t="shared" si="5"/>
        <v>62000</v>
      </c>
      <c r="F59" s="111">
        <f t="shared" si="5"/>
        <v>338000</v>
      </c>
    </row>
    <row r="60" spans="1:6" s="68" customFormat="1" ht="33.75">
      <c r="A60" s="173" t="s">
        <v>398</v>
      </c>
      <c r="B60" s="184">
        <v>200</v>
      </c>
      <c r="C60" s="67" t="s">
        <v>401</v>
      </c>
      <c r="D60" s="59">
        <f t="shared" si="5"/>
        <v>400000</v>
      </c>
      <c r="E60" s="59">
        <f t="shared" si="5"/>
        <v>62000</v>
      </c>
      <c r="F60" s="111">
        <f t="shared" si="5"/>
        <v>338000</v>
      </c>
    </row>
    <row r="61" spans="1:6" s="210" customFormat="1" ht="33.75">
      <c r="A61" s="205" t="s">
        <v>41</v>
      </c>
      <c r="B61" s="206">
        <v>200</v>
      </c>
      <c r="C61" s="207" t="s">
        <v>338</v>
      </c>
      <c r="D61" s="208">
        <v>400000</v>
      </c>
      <c r="E61" s="208">
        <v>62000</v>
      </c>
      <c r="F61" s="209">
        <f>D61-E61</f>
        <v>338000</v>
      </c>
    </row>
    <row r="62" spans="1:6" ht="78.75">
      <c r="A62" s="154" t="s">
        <v>339</v>
      </c>
      <c r="B62" s="52">
        <v>200</v>
      </c>
      <c r="C62" s="67" t="s">
        <v>340</v>
      </c>
      <c r="D62" s="151">
        <f>D63</f>
        <v>5000</v>
      </c>
      <c r="E62" s="151">
        <f>E63</f>
        <v>4775</v>
      </c>
      <c r="F62" s="152">
        <f>F63</f>
        <v>225</v>
      </c>
    </row>
    <row r="63" spans="1:6" s="210" customFormat="1" ht="33.75">
      <c r="A63" s="205" t="s">
        <v>41</v>
      </c>
      <c r="B63" s="206">
        <v>200</v>
      </c>
      <c r="C63" s="207" t="s">
        <v>341</v>
      </c>
      <c r="D63" s="214">
        <v>5000</v>
      </c>
      <c r="E63" s="214">
        <v>4775</v>
      </c>
      <c r="F63" s="215">
        <f>D63-E63</f>
        <v>225</v>
      </c>
    </row>
    <row r="64" spans="1:6" s="68" customFormat="1" ht="12.75">
      <c r="A64" s="165" t="s">
        <v>36</v>
      </c>
      <c r="B64" s="195">
        <v>200</v>
      </c>
      <c r="C64" s="99" t="s">
        <v>15</v>
      </c>
      <c r="D64" s="100">
        <f>D65</f>
        <v>174800</v>
      </c>
      <c r="E64" s="100">
        <f aca="true" t="shared" si="6" ref="E64:F66">E65</f>
        <v>61761.83</v>
      </c>
      <c r="F64" s="115">
        <f t="shared" si="6"/>
        <v>113038.17</v>
      </c>
    </row>
    <row r="65" spans="1:6" ht="22.5">
      <c r="A65" s="163" t="s">
        <v>45</v>
      </c>
      <c r="B65" s="52">
        <v>200</v>
      </c>
      <c r="C65" s="67" t="s">
        <v>16</v>
      </c>
      <c r="D65" s="59">
        <f>D66</f>
        <v>174800</v>
      </c>
      <c r="E65" s="59">
        <f t="shared" si="6"/>
        <v>61761.83</v>
      </c>
      <c r="F65" s="111">
        <f t="shared" si="6"/>
        <v>113038.17</v>
      </c>
    </row>
    <row r="66" spans="1:6" s="68" customFormat="1" ht="12.75">
      <c r="A66" s="163" t="s">
        <v>378</v>
      </c>
      <c r="B66" s="52">
        <v>200</v>
      </c>
      <c r="C66" s="67" t="s">
        <v>17</v>
      </c>
      <c r="D66" s="59">
        <f>D67</f>
        <v>174800</v>
      </c>
      <c r="E66" s="59">
        <f t="shared" si="6"/>
        <v>61761.83</v>
      </c>
      <c r="F66" s="111">
        <f t="shared" si="6"/>
        <v>113038.17</v>
      </c>
    </row>
    <row r="67" spans="1:6" s="68" customFormat="1" ht="78.75">
      <c r="A67" s="183" t="s">
        <v>402</v>
      </c>
      <c r="B67" s="52">
        <v>200</v>
      </c>
      <c r="C67" s="67" t="s">
        <v>18</v>
      </c>
      <c r="D67" s="59">
        <f>D68</f>
        <v>174800</v>
      </c>
      <c r="E67" s="59">
        <f>E68</f>
        <v>61761.83</v>
      </c>
      <c r="F67" s="111">
        <f>F68</f>
        <v>113038.17</v>
      </c>
    </row>
    <row r="68" spans="1:6" s="68" customFormat="1" ht="33.75">
      <c r="A68" s="153" t="s">
        <v>403</v>
      </c>
      <c r="B68" s="184">
        <v>200</v>
      </c>
      <c r="C68" s="67" t="s">
        <v>404</v>
      </c>
      <c r="D68" s="59">
        <f>D69+D70</f>
        <v>174800</v>
      </c>
      <c r="E68" s="59">
        <f>E69+E70</f>
        <v>61761.83</v>
      </c>
      <c r="F68" s="59">
        <f>F69+F70</f>
        <v>113038.17</v>
      </c>
    </row>
    <row r="69" spans="1:6" s="68" customFormat="1" ht="33.75">
      <c r="A69" s="187" t="s">
        <v>360</v>
      </c>
      <c r="B69" s="188">
        <v>200</v>
      </c>
      <c r="C69" s="186" t="s">
        <v>19</v>
      </c>
      <c r="D69" s="189">
        <v>138000</v>
      </c>
      <c r="E69" s="189">
        <v>48796.6</v>
      </c>
      <c r="F69" s="190">
        <f>D69-E69</f>
        <v>89203.4</v>
      </c>
    </row>
    <row r="70" spans="1:6" s="68" customFormat="1" ht="67.5">
      <c r="A70" s="187" t="s">
        <v>290</v>
      </c>
      <c r="B70" s="188">
        <v>200</v>
      </c>
      <c r="C70" s="186" t="s">
        <v>20</v>
      </c>
      <c r="D70" s="189">
        <v>36800</v>
      </c>
      <c r="E70" s="189">
        <v>12965.23</v>
      </c>
      <c r="F70" s="190">
        <f>D70-E70</f>
        <v>23834.77</v>
      </c>
    </row>
    <row r="71" spans="1:6" s="68" customFormat="1" ht="45">
      <c r="A71" s="165" t="s">
        <v>37</v>
      </c>
      <c r="B71" s="195">
        <v>200</v>
      </c>
      <c r="C71" s="99" t="s">
        <v>323</v>
      </c>
      <c r="D71" s="100">
        <f aca="true" t="shared" si="7" ref="D71:F72">D72</f>
        <v>22900</v>
      </c>
      <c r="E71" s="100">
        <f t="shared" si="7"/>
        <v>15340</v>
      </c>
      <c r="F71" s="115">
        <f t="shared" si="7"/>
        <v>7560</v>
      </c>
    </row>
    <row r="72" spans="1:6" s="68" customFormat="1" ht="45">
      <c r="A72" s="163" t="s">
        <v>46</v>
      </c>
      <c r="B72" s="52">
        <v>200</v>
      </c>
      <c r="C72" s="67" t="s">
        <v>21</v>
      </c>
      <c r="D72" s="59">
        <f t="shared" si="7"/>
        <v>22900</v>
      </c>
      <c r="E72" s="59">
        <f t="shared" si="7"/>
        <v>15340</v>
      </c>
      <c r="F72" s="59">
        <f t="shared" si="7"/>
        <v>7560</v>
      </c>
    </row>
    <row r="73" spans="1:6" s="68" customFormat="1" ht="78.75">
      <c r="A73" s="163" t="s">
        <v>450</v>
      </c>
      <c r="B73" s="52">
        <v>200</v>
      </c>
      <c r="C73" s="67" t="s">
        <v>451</v>
      </c>
      <c r="D73" s="59">
        <f>D74+D78</f>
        <v>22900</v>
      </c>
      <c r="E73" s="59">
        <f>E74+E78</f>
        <v>15340</v>
      </c>
      <c r="F73" s="59">
        <f>F74+F78</f>
        <v>7560</v>
      </c>
    </row>
    <row r="74" spans="1:6" s="68" customFormat="1" ht="22.5">
      <c r="A74" s="153" t="s">
        <v>405</v>
      </c>
      <c r="B74" s="184">
        <v>200</v>
      </c>
      <c r="C74" s="67" t="s">
        <v>406</v>
      </c>
      <c r="D74" s="59">
        <f aca="true" t="shared" si="8" ref="D74:F76">D75</f>
        <v>22300</v>
      </c>
      <c r="E74" s="59">
        <f t="shared" si="8"/>
        <v>15340</v>
      </c>
      <c r="F74" s="59">
        <f t="shared" si="8"/>
        <v>6960</v>
      </c>
    </row>
    <row r="75" spans="1:6" s="68" customFormat="1" ht="112.5">
      <c r="A75" s="163" t="s">
        <v>25</v>
      </c>
      <c r="B75" s="52">
        <v>200</v>
      </c>
      <c r="C75" s="67" t="s">
        <v>22</v>
      </c>
      <c r="D75" s="59">
        <f t="shared" si="8"/>
        <v>22300</v>
      </c>
      <c r="E75" s="59">
        <f t="shared" si="8"/>
        <v>15340</v>
      </c>
      <c r="F75" s="111">
        <f t="shared" si="8"/>
        <v>6960</v>
      </c>
    </row>
    <row r="76" spans="1:6" s="68" customFormat="1" ht="33.75">
      <c r="A76" s="173" t="s">
        <v>398</v>
      </c>
      <c r="B76" s="184">
        <v>200</v>
      </c>
      <c r="C76" s="67" t="s">
        <v>409</v>
      </c>
      <c r="D76" s="59">
        <f t="shared" si="8"/>
        <v>22300</v>
      </c>
      <c r="E76" s="59">
        <f t="shared" si="8"/>
        <v>15340</v>
      </c>
      <c r="F76" s="111">
        <f t="shared" si="8"/>
        <v>6960</v>
      </c>
    </row>
    <row r="77" spans="1:6" s="210" customFormat="1" ht="33.75">
      <c r="A77" s="205" t="s">
        <v>41</v>
      </c>
      <c r="B77" s="206">
        <v>200</v>
      </c>
      <c r="C77" s="207" t="s">
        <v>23</v>
      </c>
      <c r="D77" s="208">
        <v>22300</v>
      </c>
      <c r="E77" s="208">
        <v>15340</v>
      </c>
      <c r="F77" s="209">
        <f>D77-E77</f>
        <v>6960</v>
      </c>
    </row>
    <row r="78" spans="1:6" s="182" customFormat="1" ht="22.5">
      <c r="A78" s="174" t="s">
        <v>407</v>
      </c>
      <c r="B78" s="184">
        <v>200</v>
      </c>
      <c r="C78" s="67" t="s">
        <v>408</v>
      </c>
      <c r="D78" s="180">
        <f aca="true" t="shared" si="9" ref="D78:F80">D79</f>
        <v>600</v>
      </c>
      <c r="E78" s="180">
        <f t="shared" si="9"/>
        <v>0</v>
      </c>
      <c r="F78" s="177">
        <f t="shared" si="9"/>
        <v>600</v>
      </c>
    </row>
    <row r="79" spans="1:6" ht="123.75">
      <c r="A79" s="153" t="s">
        <v>24</v>
      </c>
      <c r="B79" s="52">
        <v>200</v>
      </c>
      <c r="C79" s="67" t="s">
        <v>26</v>
      </c>
      <c r="D79" s="59">
        <f t="shared" si="9"/>
        <v>600</v>
      </c>
      <c r="E79" s="59">
        <f t="shared" si="9"/>
        <v>0</v>
      </c>
      <c r="F79" s="111">
        <f t="shared" si="9"/>
        <v>600</v>
      </c>
    </row>
    <row r="80" spans="1:6" ht="33.75">
      <c r="A80" s="173" t="s">
        <v>398</v>
      </c>
      <c r="B80" s="184">
        <v>200</v>
      </c>
      <c r="C80" s="67" t="s">
        <v>410</v>
      </c>
      <c r="D80" s="59">
        <f t="shared" si="9"/>
        <v>600</v>
      </c>
      <c r="E80" s="59">
        <f t="shared" si="9"/>
        <v>0</v>
      </c>
      <c r="F80" s="111">
        <f t="shared" si="9"/>
        <v>600</v>
      </c>
    </row>
    <row r="81" spans="1:6" s="68" customFormat="1" ht="33.75">
      <c r="A81" s="162" t="s">
        <v>41</v>
      </c>
      <c r="B81" s="206">
        <v>200</v>
      </c>
      <c r="C81" s="65" t="s">
        <v>27</v>
      </c>
      <c r="D81" s="66">
        <v>600</v>
      </c>
      <c r="E81" s="66">
        <v>0</v>
      </c>
      <c r="F81" s="112">
        <f>D81-E81</f>
        <v>600</v>
      </c>
    </row>
    <row r="82" spans="1:6" s="68" customFormat="1" ht="12.75">
      <c r="A82" s="165" t="s">
        <v>38</v>
      </c>
      <c r="B82" s="195">
        <v>200</v>
      </c>
      <c r="C82" s="99" t="s">
        <v>28</v>
      </c>
      <c r="D82" s="100">
        <f>D83</f>
        <v>2479800</v>
      </c>
      <c r="E82" s="100">
        <f>E83</f>
        <v>65288.81</v>
      </c>
      <c r="F82" s="100">
        <f>F83</f>
        <v>2414511.19</v>
      </c>
    </row>
    <row r="83" spans="1:6" s="68" customFormat="1" ht="22.5">
      <c r="A83" s="163" t="s">
        <v>47</v>
      </c>
      <c r="B83" s="52">
        <v>200</v>
      </c>
      <c r="C83" s="67" t="s">
        <v>284</v>
      </c>
      <c r="D83" s="59">
        <f>D86+D89+D92</f>
        <v>2479800</v>
      </c>
      <c r="E83" s="59">
        <f>E86+E89+E92</f>
        <v>65288.81</v>
      </c>
      <c r="F83" s="111">
        <f>D83-E83</f>
        <v>2414511.19</v>
      </c>
    </row>
    <row r="84" spans="1:6" s="68" customFormat="1" ht="33.75">
      <c r="A84" s="153" t="s">
        <v>458</v>
      </c>
      <c r="B84" s="184">
        <v>200</v>
      </c>
      <c r="C84" s="67" t="s">
        <v>411</v>
      </c>
      <c r="D84" s="59">
        <f>D85</f>
        <v>2479800</v>
      </c>
      <c r="E84" s="59">
        <f>E85</f>
        <v>65288.81</v>
      </c>
      <c r="F84" s="111">
        <f>F85</f>
        <v>2414511.19</v>
      </c>
    </row>
    <row r="85" spans="1:6" s="68" customFormat="1" ht="22.5">
      <c r="A85" s="153" t="s">
        <v>412</v>
      </c>
      <c r="B85" s="184">
        <v>200</v>
      </c>
      <c r="C85" s="67" t="s">
        <v>413</v>
      </c>
      <c r="D85" s="59">
        <f>D86+D89+D92</f>
        <v>2479800</v>
      </c>
      <c r="E85" s="59">
        <f>E86+E89+E92</f>
        <v>65288.81</v>
      </c>
      <c r="F85" s="59">
        <f>F86+F89+F92</f>
        <v>2414511.19</v>
      </c>
    </row>
    <row r="86" spans="1:6" s="68" customFormat="1" ht="101.25">
      <c r="A86" s="163" t="s">
        <v>30</v>
      </c>
      <c r="B86" s="52">
        <v>200</v>
      </c>
      <c r="C86" s="67" t="s">
        <v>346</v>
      </c>
      <c r="D86" s="59">
        <f aca="true" t="shared" si="10" ref="D86:F87">D87</f>
        <v>8800</v>
      </c>
      <c r="E86" s="59">
        <f t="shared" si="10"/>
        <v>5288.81</v>
      </c>
      <c r="F86" s="111">
        <f t="shared" si="10"/>
        <v>3511.1899999999996</v>
      </c>
    </row>
    <row r="87" spans="1:6" s="68" customFormat="1" ht="33.75">
      <c r="A87" s="173" t="s">
        <v>398</v>
      </c>
      <c r="B87" s="184">
        <v>200</v>
      </c>
      <c r="C87" s="67" t="s">
        <v>414</v>
      </c>
      <c r="D87" s="59">
        <f t="shared" si="10"/>
        <v>8800</v>
      </c>
      <c r="E87" s="59">
        <f t="shared" si="10"/>
        <v>5288.81</v>
      </c>
      <c r="F87" s="111">
        <f t="shared" si="10"/>
        <v>3511.1899999999996</v>
      </c>
    </row>
    <row r="88" spans="1:6" s="68" customFormat="1" ht="56.25">
      <c r="A88" s="162" t="s">
        <v>29</v>
      </c>
      <c r="B88" s="188">
        <v>200</v>
      </c>
      <c r="C88" s="65" t="s">
        <v>345</v>
      </c>
      <c r="D88" s="66">
        <v>8800</v>
      </c>
      <c r="E88" s="66">
        <v>5288.81</v>
      </c>
      <c r="F88" s="112">
        <f>D88-E88</f>
        <v>3511.1899999999996</v>
      </c>
    </row>
    <row r="89" spans="1:6" s="68" customFormat="1" ht="101.25">
      <c r="A89" s="163" t="s">
        <v>31</v>
      </c>
      <c r="B89" s="52">
        <v>200</v>
      </c>
      <c r="C89" s="67" t="s">
        <v>32</v>
      </c>
      <c r="D89" s="59">
        <f aca="true" t="shared" si="11" ref="D89:F90">D90</f>
        <v>2314800</v>
      </c>
      <c r="E89" s="59">
        <f t="shared" si="11"/>
        <v>60000</v>
      </c>
      <c r="F89" s="111">
        <f t="shared" si="11"/>
        <v>2254800</v>
      </c>
    </row>
    <row r="90" spans="1:6" s="68" customFormat="1" ht="33.75">
      <c r="A90" s="173" t="s">
        <v>398</v>
      </c>
      <c r="B90" s="184">
        <v>200</v>
      </c>
      <c r="C90" s="67" t="s">
        <v>416</v>
      </c>
      <c r="D90" s="59">
        <f t="shared" si="11"/>
        <v>2314800</v>
      </c>
      <c r="E90" s="59">
        <f t="shared" si="11"/>
        <v>60000</v>
      </c>
      <c r="F90" s="111">
        <f t="shared" si="11"/>
        <v>2254800</v>
      </c>
    </row>
    <row r="91" spans="1:6" s="68" customFormat="1" ht="56.25">
      <c r="A91" s="162" t="s">
        <v>29</v>
      </c>
      <c r="B91" s="188">
        <v>200</v>
      </c>
      <c r="C91" s="65" t="s">
        <v>33</v>
      </c>
      <c r="D91" s="66">
        <v>2314800</v>
      </c>
      <c r="E91" s="66">
        <v>60000</v>
      </c>
      <c r="F91" s="112">
        <f>D91-E91</f>
        <v>2254800</v>
      </c>
    </row>
    <row r="92" spans="1:6" s="68" customFormat="1" ht="90">
      <c r="A92" s="153" t="s">
        <v>34</v>
      </c>
      <c r="B92" s="52">
        <v>200</v>
      </c>
      <c r="C92" s="67" t="s">
        <v>324</v>
      </c>
      <c r="D92" s="59">
        <f aca="true" t="shared" si="12" ref="D92:F93">D93</f>
        <v>156200</v>
      </c>
      <c r="E92" s="59">
        <f t="shared" si="12"/>
        <v>0</v>
      </c>
      <c r="F92" s="111">
        <f t="shared" si="12"/>
        <v>156200</v>
      </c>
    </row>
    <row r="93" spans="1:6" s="68" customFormat="1" ht="33.75">
      <c r="A93" s="173" t="s">
        <v>398</v>
      </c>
      <c r="B93" s="184">
        <v>200</v>
      </c>
      <c r="C93" s="67" t="s">
        <v>415</v>
      </c>
      <c r="D93" s="59">
        <f t="shared" si="12"/>
        <v>156200</v>
      </c>
      <c r="E93" s="59">
        <f t="shared" si="12"/>
        <v>0</v>
      </c>
      <c r="F93" s="111">
        <f t="shared" si="12"/>
        <v>156200</v>
      </c>
    </row>
    <row r="94" spans="1:6" s="68" customFormat="1" ht="33.75">
      <c r="A94" s="162" t="s">
        <v>41</v>
      </c>
      <c r="B94" s="188">
        <v>200</v>
      </c>
      <c r="C94" s="65" t="s">
        <v>325</v>
      </c>
      <c r="D94" s="66">
        <v>156200</v>
      </c>
      <c r="E94" s="66">
        <v>0</v>
      </c>
      <c r="F94" s="112">
        <f>D94-E94</f>
        <v>156200</v>
      </c>
    </row>
    <row r="95" spans="1:6" s="68" customFormat="1" ht="22.5">
      <c r="A95" s="165" t="s">
        <v>39</v>
      </c>
      <c r="B95" s="195">
        <v>200</v>
      </c>
      <c r="C95" s="99" t="s">
        <v>297</v>
      </c>
      <c r="D95" s="101">
        <f>D96+D102</f>
        <v>865000</v>
      </c>
      <c r="E95" s="101">
        <f>E96+E102</f>
        <v>369386.72</v>
      </c>
      <c r="F95" s="101">
        <f>F96+F102</f>
        <v>495613.28</v>
      </c>
    </row>
    <row r="96" spans="1:6" s="182" customFormat="1" ht="12.75">
      <c r="A96" s="185" t="s">
        <v>417</v>
      </c>
      <c r="B96" s="179">
        <v>200</v>
      </c>
      <c r="C96" s="175" t="s">
        <v>418</v>
      </c>
      <c r="D96" s="176">
        <f aca="true" t="shared" si="13" ref="D96:F100">D97</f>
        <v>100000</v>
      </c>
      <c r="E96" s="176">
        <f t="shared" si="13"/>
        <v>0</v>
      </c>
      <c r="F96" s="176">
        <f t="shared" si="13"/>
        <v>100000</v>
      </c>
    </row>
    <row r="97" spans="1:6" s="182" customFormat="1" ht="45">
      <c r="A97" s="178" t="s">
        <v>419</v>
      </c>
      <c r="B97" s="179">
        <v>200</v>
      </c>
      <c r="C97" s="175" t="s">
        <v>420</v>
      </c>
      <c r="D97" s="176">
        <f t="shared" si="13"/>
        <v>100000</v>
      </c>
      <c r="E97" s="176">
        <f t="shared" si="13"/>
        <v>0</v>
      </c>
      <c r="F97" s="176">
        <f t="shared" si="13"/>
        <v>100000</v>
      </c>
    </row>
    <row r="98" spans="1:6" s="182" customFormat="1" ht="56.25">
      <c r="A98" s="178" t="s">
        <v>459</v>
      </c>
      <c r="B98" s="179">
        <v>200</v>
      </c>
      <c r="C98" s="175" t="s">
        <v>421</v>
      </c>
      <c r="D98" s="176">
        <f t="shared" si="13"/>
        <v>100000</v>
      </c>
      <c r="E98" s="176">
        <f t="shared" si="13"/>
        <v>0</v>
      </c>
      <c r="F98" s="176">
        <f t="shared" si="13"/>
        <v>100000</v>
      </c>
    </row>
    <row r="99" spans="1:6" s="182" customFormat="1" ht="168.75">
      <c r="A99" s="178" t="s">
        <v>460</v>
      </c>
      <c r="B99" s="179">
        <v>200</v>
      </c>
      <c r="C99" s="175" t="s">
        <v>422</v>
      </c>
      <c r="D99" s="176">
        <f t="shared" si="13"/>
        <v>100000</v>
      </c>
      <c r="E99" s="176">
        <f t="shared" si="13"/>
        <v>0</v>
      </c>
      <c r="F99" s="176">
        <f t="shared" si="13"/>
        <v>100000</v>
      </c>
    </row>
    <row r="100" spans="1:6" s="182" customFormat="1" ht="33.75">
      <c r="A100" s="185" t="s">
        <v>398</v>
      </c>
      <c r="B100" s="179">
        <v>200</v>
      </c>
      <c r="C100" s="175" t="s">
        <v>423</v>
      </c>
      <c r="D100" s="176">
        <f t="shared" si="13"/>
        <v>100000</v>
      </c>
      <c r="E100" s="176">
        <f t="shared" si="13"/>
        <v>0</v>
      </c>
      <c r="F100" s="176">
        <f t="shared" si="13"/>
        <v>100000</v>
      </c>
    </row>
    <row r="101" spans="1:6" s="191" customFormat="1" ht="33.75">
      <c r="A101" s="192" t="s">
        <v>41</v>
      </c>
      <c r="B101" s="188">
        <v>200</v>
      </c>
      <c r="C101" s="186" t="s">
        <v>424</v>
      </c>
      <c r="D101" s="204">
        <v>100000</v>
      </c>
      <c r="E101" s="204">
        <v>0</v>
      </c>
      <c r="F101" s="204">
        <f>D101-E101</f>
        <v>100000</v>
      </c>
    </row>
    <row r="102" spans="1:6" s="68" customFormat="1" ht="12.75">
      <c r="A102" s="154" t="s">
        <v>48</v>
      </c>
      <c r="B102" s="52">
        <v>200</v>
      </c>
      <c r="C102" s="67" t="s">
        <v>298</v>
      </c>
      <c r="D102" s="58">
        <f>D104+D109+D112</f>
        <v>765000</v>
      </c>
      <c r="E102" s="58">
        <f>E104+E109+E112</f>
        <v>369386.72</v>
      </c>
      <c r="F102" s="58">
        <f>D102-E102</f>
        <v>395613.28</v>
      </c>
    </row>
    <row r="103" spans="1:6" s="68" customFormat="1" ht="45">
      <c r="A103" s="153" t="s">
        <v>419</v>
      </c>
      <c r="B103" s="184">
        <v>200</v>
      </c>
      <c r="C103" s="67" t="s">
        <v>425</v>
      </c>
      <c r="D103" s="58">
        <f>D104+D108</f>
        <v>765000</v>
      </c>
      <c r="E103" s="58">
        <f>E104+E108</f>
        <v>369386.72</v>
      </c>
      <c r="F103" s="58">
        <f>F104+F108</f>
        <v>395613.28</v>
      </c>
    </row>
    <row r="104" spans="1:6" s="68" customFormat="1" ht="112.5">
      <c r="A104" s="154" t="s">
        <v>153</v>
      </c>
      <c r="B104" s="52">
        <v>200</v>
      </c>
      <c r="C104" s="67" t="s">
        <v>342</v>
      </c>
      <c r="D104" s="58">
        <f aca="true" t="shared" si="14" ref="D104:F106">D105</f>
        <v>500000</v>
      </c>
      <c r="E104" s="58">
        <f t="shared" si="14"/>
        <v>230394.72</v>
      </c>
      <c r="F104" s="58">
        <f t="shared" si="14"/>
        <v>269605.28</v>
      </c>
    </row>
    <row r="105" spans="1:6" s="68" customFormat="1" ht="135">
      <c r="A105" s="163" t="s">
        <v>299</v>
      </c>
      <c r="B105" s="52">
        <v>200</v>
      </c>
      <c r="C105" s="67" t="s">
        <v>343</v>
      </c>
      <c r="D105" s="58">
        <f t="shared" si="14"/>
        <v>500000</v>
      </c>
      <c r="E105" s="58">
        <f t="shared" si="14"/>
        <v>230394.72</v>
      </c>
      <c r="F105" s="58">
        <f t="shared" si="14"/>
        <v>269605.28</v>
      </c>
    </row>
    <row r="106" spans="1:6" s="68" customFormat="1" ht="33.75">
      <c r="A106" s="173" t="s">
        <v>398</v>
      </c>
      <c r="B106" s="184">
        <v>200</v>
      </c>
      <c r="C106" s="67" t="s">
        <v>426</v>
      </c>
      <c r="D106" s="58">
        <f t="shared" si="14"/>
        <v>500000</v>
      </c>
      <c r="E106" s="58">
        <f t="shared" si="14"/>
        <v>230394.72</v>
      </c>
      <c r="F106" s="58">
        <f t="shared" si="14"/>
        <v>269605.28</v>
      </c>
    </row>
    <row r="107" spans="1:6" s="68" customFormat="1" ht="33.75">
      <c r="A107" s="162" t="s">
        <v>41</v>
      </c>
      <c r="B107" s="206">
        <v>200</v>
      </c>
      <c r="C107" s="65" t="s">
        <v>344</v>
      </c>
      <c r="D107" s="69">
        <v>500000</v>
      </c>
      <c r="E107" s="69">
        <v>230394.72</v>
      </c>
      <c r="F107" s="69">
        <f>D107-E107</f>
        <v>269605.28</v>
      </c>
    </row>
    <row r="108" spans="1:6" s="182" customFormat="1" ht="33.75">
      <c r="A108" s="153" t="s">
        <v>461</v>
      </c>
      <c r="B108" s="184">
        <v>200</v>
      </c>
      <c r="C108" s="67" t="s">
        <v>427</v>
      </c>
      <c r="D108" s="176">
        <f>D109+D112</f>
        <v>265000</v>
      </c>
      <c r="E108" s="176">
        <f>E109+E112</f>
        <v>138992</v>
      </c>
      <c r="F108" s="176">
        <f>F109+F112</f>
        <v>126008</v>
      </c>
    </row>
    <row r="109" spans="1:6" s="68" customFormat="1" ht="112.5">
      <c r="A109" s="163" t="s">
        <v>300</v>
      </c>
      <c r="B109" s="52">
        <v>200</v>
      </c>
      <c r="C109" s="67" t="s">
        <v>301</v>
      </c>
      <c r="D109" s="58">
        <f aca="true" t="shared" si="15" ref="D109:F110">D110</f>
        <v>115000</v>
      </c>
      <c r="E109" s="58">
        <f t="shared" si="15"/>
        <v>17892</v>
      </c>
      <c r="F109" s="114">
        <f t="shared" si="15"/>
        <v>97108</v>
      </c>
    </row>
    <row r="110" spans="1:6" s="68" customFormat="1" ht="33.75">
      <c r="A110" s="173" t="s">
        <v>398</v>
      </c>
      <c r="B110" s="184">
        <v>200</v>
      </c>
      <c r="C110" s="67" t="s">
        <v>428</v>
      </c>
      <c r="D110" s="58">
        <f t="shared" si="15"/>
        <v>115000</v>
      </c>
      <c r="E110" s="58">
        <f t="shared" si="15"/>
        <v>17892</v>
      </c>
      <c r="F110" s="114">
        <f t="shared" si="15"/>
        <v>97108</v>
      </c>
    </row>
    <row r="111" spans="1:6" s="210" customFormat="1" ht="45">
      <c r="A111" s="205" t="s">
        <v>302</v>
      </c>
      <c r="B111" s="206">
        <v>200</v>
      </c>
      <c r="C111" s="207" t="s">
        <v>303</v>
      </c>
      <c r="D111" s="208">
        <v>115000</v>
      </c>
      <c r="E111" s="208">
        <v>17892</v>
      </c>
      <c r="F111" s="209">
        <f>D111-E111</f>
        <v>97108</v>
      </c>
    </row>
    <row r="112" spans="1:6" s="138" customFormat="1" ht="157.5">
      <c r="A112" s="153" t="s">
        <v>0</v>
      </c>
      <c r="B112" s="52">
        <v>200</v>
      </c>
      <c r="C112" s="67" t="s">
        <v>1</v>
      </c>
      <c r="D112" s="59">
        <f aca="true" t="shared" si="16" ref="D112:F113">D113</f>
        <v>150000</v>
      </c>
      <c r="E112" s="59">
        <f t="shared" si="16"/>
        <v>121100</v>
      </c>
      <c r="F112" s="111">
        <f t="shared" si="16"/>
        <v>28900</v>
      </c>
    </row>
    <row r="113" spans="1:6" s="138" customFormat="1" ht="33.75">
      <c r="A113" s="173" t="s">
        <v>398</v>
      </c>
      <c r="B113" s="184">
        <v>200</v>
      </c>
      <c r="C113" s="67" t="s">
        <v>452</v>
      </c>
      <c r="D113" s="59">
        <f t="shared" si="16"/>
        <v>150000</v>
      </c>
      <c r="E113" s="59">
        <f t="shared" si="16"/>
        <v>121100</v>
      </c>
      <c r="F113" s="111">
        <f t="shared" si="16"/>
        <v>28900</v>
      </c>
    </row>
    <row r="114" spans="1:6" s="68" customFormat="1" ht="45">
      <c r="A114" s="162" t="s">
        <v>302</v>
      </c>
      <c r="B114" s="188">
        <v>200</v>
      </c>
      <c r="C114" s="65" t="s">
        <v>2</v>
      </c>
      <c r="D114" s="66">
        <v>150000</v>
      </c>
      <c r="E114" s="66">
        <v>121100</v>
      </c>
      <c r="F114" s="112">
        <f aca="true" t="shared" si="17" ref="F114:F120">D114-E114</f>
        <v>28900</v>
      </c>
    </row>
    <row r="115" spans="1:6" s="68" customFormat="1" ht="31.5">
      <c r="A115" s="166" t="s">
        <v>65</v>
      </c>
      <c r="B115" s="52">
        <v>200</v>
      </c>
      <c r="C115" s="99" t="s">
        <v>3</v>
      </c>
      <c r="D115" s="101">
        <f aca="true" t="shared" si="18" ref="D115:E119">D116</f>
        <v>500</v>
      </c>
      <c r="E115" s="101">
        <f t="shared" si="18"/>
        <v>0</v>
      </c>
      <c r="F115" s="144">
        <f t="shared" si="17"/>
        <v>500</v>
      </c>
    </row>
    <row r="116" spans="1:6" s="68" customFormat="1" ht="22.5">
      <c r="A116" s="163" t="s">
        <v>66</v>
      </c>
      <c r="B116" s="52">
        <v>200</v>
      </c>
      <c r="C116" s="67" t="s">
        <v>308</v>
      </c>
      <c r="D116" s="58">
        <f t="shared" si="18"/>
        <v>500</v>
      </c>
      <c r="E116" s="58">
        <f t="shared" si="18"/>
        <v>0</v>
      </c>
      <c r="F116" s="114">
        <f>F117</f>
        <v>500</v>
      </c>
    </row>
    <row r="117" spans="1:6" s="68" customFormat="1" ht="45">
      <c r="A117" s="153" t="s">
        <v>429</v>
      </c>
      <c r="B117" s="184">
        <v>200</v>
      </c>
      <c r="C117" s="67" t="s">
        <v>430</v>
      </c>
      <c r="D117" s="58">
        <f t="shared" si="18"/>
        <v>500</v>
      </c>
      <c r="E117" s="58">
        <f t="shared" si="18"/>
        <v>0</v>
      </c>
      <c r="F117" s="114">
        <f>F118</f>
        <v>500</v>
      </c>
    </row>
    <row r="118" spans="1:6" s="68" customFormat="1" ht="157.5">
      <c r="A118" s="163" t="s">
        <v>431</v>
      </c>
      <c r="B118" s="52">
        <v>200</v>
      </c>
      <c r="C118" s="67" t="s">
        <v>432</v>
      </c>
      <c r="D118" s="58">
        <f t="shared" si="18"/>
        <v>500</v>
      </c>
      <c r="E118" s="58">
        <f t="shared" si="18"/>
        <v>0</v>
      </c>
      <c r="F118" s="114">
        <f>F119</f>
        <v>500</v>
      </c>
    </row>
    <row r="119" spans="1:6" s="68" customFormat="1" ht="33.75">
      <c r="A119" s="173" t="s">
        <v>398</v>
      </c>
      <c r="B119" s="184">
        <v>200</v>
      </c>
      <c r="C119" s="67" t="s">
        <v>434</v>
      </c>
      <c r="D119" s="58">
        <f t="shared" si="18"/>
        <v>500</v>
      </c>
      <c r="E119" s="58">
        <f t="shared" si="18"/>
        <v>0</v>
      </c>
      <c r="F119" s="114">
        <f>F120</f>
        <v>500</v>
      </c>
    </row>
    <row r="120" spans="1:256" s="210" customFormat="1" ht="36" customHeight="1">
      <c r="A120" s="205" t="s">
        <v>41</v>
      </c>
      <c r="B120" s="206">
        <v>200</v>
      </c>
      <c r="C120" s="207" t="s">
        <v>433</v>
      </c>
      <c r="D120" s="216">
        <v>500</v>
      </c>
      <c r="E120" s="216">
        <v>0</v>
      </c>
      <c r="F120" s="217">
        <f t="shared" si="17"/>
        <v>500</v>
      </c>
      <c r="G120" s="218" t="s">
        <v>304</v>
      </c>
      <c r="H120" s="218" t="s">
        <v>304</v>
      </c>
      <c r="I120" s="218" t="s">
        <v>304</v>
      </c>
      <c r="J120" s="218" t="s">
        <v>304</v>
      </c>
      <c r="K120" s="218" t="s">
        <v>304</v>
      </c>
      <c r="L120" s="218" t="s">
        <v>304</v>
      </c>
      <c r="M120" s="218" t="s">
        <v>304</v>
      </c>
      <c r="N120" s="218" t="s">
        <v>304</v>
      </c>
      <c r="O120" s="218" t="s">
        <v>304</v>
      </c>
      <c r="P120" s="218" t="s">
        <v>304</v>
      </c>
      <c r="Q120" s="218" t="s">
        <v>304</v>
      </c>
      <c r="R120" s="218" t="s">
        <v>304</v>
      </c>
      <c r="S120" s="218" t="s">
        <v>304</v>
      </c>
      <c r="T120" s="218" t="s">
        <v>304</v>
      </c>
      <c r="U120" s="218" t="s">
        <v>304</v>
      </c>
      <c r="V120" s="218" t="s">
        <v>304</v>
      </c>
      <c r="W120" s="218" t="s">
        <v>304</v>
      </c>
      <c r="X120" s="218" t="s">
        <v>304</v>
      </c>
      <c r="Y120" s="218" t="s">
        <v>304</v>
      </c>
      <c r="Z120" s="218" t="s">
        <v>304</v>
      </c>
      <c r="AA120" s="218" t="s">
        <v>304</v>
      </c>
      <c r="AB120" s="218" t="s">
        <v>304</v>
      </c>
      <c r="AC120" s="218" t="s">
        <v>304</v>
      </c>
      <c r="AD120" s="218" t="s">
        <v>304</v>
      </c>
      <c r="AE120" s="218" t="s">
        <v>304</v>
      </c>
      <c r="AF120" s="218" t="s">
        <v>304</v>
      </c>
      <c r="AG120" s="218" t="s">
        <v>304</v>
      </c>
      <c r="AH120" s="218" t="s">
        <v>304</v>
      </c>
      <c r="AI120" s="218" t="s">
        <v>304</v>
      </c>
      <c r="AJ120" s="218" t="s">
        <v>304</v>
      </c>
      <c r="AK120" s="218" t="s">
        <v>304</v>
      </c>
      <c r="AL120" s="218" t="s">
        <v>304</v>
      </c>
      <c r="AM120" s="218" t="s">
        <v>304</v>
      </c>
      <c r="AN120" s="218" t="s">
        <v>304</v>
      </c>
      <c r="AO120" s="218" t="s">
        <v>304</v>
      </c>
      <c r="AP120" s="218" t="s">
        <v>304</v>
      </c>
      <c r="AQ120" s="218" t="s">
        <v>304</v>
      </c>
      <c r="AR120" s="218" t="s">
        <v>304</v>
      </c>
      <c r="AS120" s="218" t="s">
        <v>304</v>
      </c>
      <c r="AT120" s="218" t="s">
        <v>304</v>
      </c>
      <c r="AU120" s="218" t="s">
        <v>304</v>
      </c>
      <c r="AV120" s="218" t="s">
        <v>304</v>
      </c>
      <c r="AW120" s="218" t="s">
        <v>304</v>
      </c>
      <c r="AX120" s="218" t="s">
        <v>304</v>
      </c>
      <c r="AY120" s="218" t="s">
        <v>304</v>
      </c>
      <c r="AZ120" s="218" t="s">
        <v>304</v>
      </c>
      <c r="BA120" s="218" t="s">
        <v>304</v>
      </c>
      <c r="BB120" s="218" t="s">
        <v>304</v>
      </c>
      <c r="BC120" s="218" t="s">
        <v>304</v>
      </c>
      <c r="BD120" s="218" t="s">
        <v>304</v>
      </c>
      <c r="BE120" s="218" t="s">
        <v>304</v>
      </c>
      <c r="BF120" s="218" t="s">
        <v>304</v>
      </c>
      <c r="BG120" s="218" t="s">
        <v>304</v>
      </c>
      <c r="BH120" s="218" t="s">
        <v>304</v>
      </c>
      <c r="BI120" s="218" t="s">
        <v>304</v>
      </c>
      <c r="BJ120" s="218" t="s">
        <v>304</v>
      </c>
      <c r="BK120" s="218" t="s">
        <v>304</v>
      </c>
      <c r="BL120" s="218" t="s">
        <v>304</v>
      </c>
      <c r="BM120" s="218" t="s">
        <v>304</v>
      </c>
      <c r="BN120" s="218" t="s">
        <v>304</v>
      </c>
      <c r="BO120" s="218" t="s">
        <v>304</v>
      </c>
      <c r="BP120" s="218" t="s">
        <v>304</v>
      </c>
      <c r="BQ120" s="218" t="s">
        <v>304</v>
      </c>
      <c r="BR120" s="218" t="s">
        <v>304</v>
      </c>
      <c r="BS120" s="218" t="s">
        <v>304</v>
      </c>
      <c r="BT120" s="218" t="s">
        <v>304</v>
      </c>
      <c r="BU120" s="218" t="s">
        <v>304</v>
      </c>
      <c r="BV120" s="218" t="s">
        <v>304</v>
      </c>
      <c r="BW120" s="218" t="s">
        <v>304</v>
      </c>
      <c r="BX120" s="218" t="s">
        <v>304</v>
      </c>
      <c r="BY120" s="218" t="s">
        <v>304</v>
      </c>
      <c r="BZ120" s="218" t="s">
        <v>304</v>
      </c>
      <c r="CA120" s="218" t="s">
        <v>304</v>
      </c>
      <c r="CB120" s="218" t="s">
        <v>304</v>
      </c>
      <c r="CC120" s="218" t="s">
        <v>304</v>
      </c>
      <c r="CD120" s="218" t="s">
        <v>304</v>
      </c>
      <c r="CE120" s="218" t="s">
        <v>304</v>
      </c>
      <c r="CF120" s="218" t="s">
        <v>304</v>
      </c>
      <c r="CG120" s="218" t="s">
        <v>304</v>
      </c>
      <c r="CH120" s="218" t="s">
        <v>304</v>
      </c>
      <c r="CI120" s="218" t="s">
        <v>304</v>
      </c>
      <c r="CJ120" s="218" t="s">
        <v>304</v>
      </c>
      <c r="CK120" s="218" t="s">
        <v>304</v>
      </c>
      <c r="CL120" s="218" t="s">
        <v>304</v>
      </c>
      <c r="CM120" s="218" t="s">
        <v>304</v>
      </c>
      <c r="CN120" s="218" t="s">
        <v>304</v>
      </c>
      <c r="CO120" s="218" t="s">
        <v>304</v>
      </c>
      <c r="CP120" s="218" t="s">
        <v>304</v>
      </c>
      <c r="CQ120" s="218" t="s">
        <v>304</v>
      </c>
      <c r="CR120" s="218" t="s">
        <v>304</v>
      </c>
      <c r="CS120" s="218" t="s">
        <v>304</v>
      </c>
      <c r="CT120" s="218" t="s">
        <v>304</v>
      </c>
      <c r="CU120" s="218" t="s">
        <v>304</v>
      </c>
      <c r="CV120" s="218" t="s">
        <v>304</v>
      </c>
      <c r="CW120" s="218" t="s">
        <v>304</v>
      </c>
      <c r="CX120" s="218" t="s">
        <v>304</v>
      </c>
      <c r="CY120" s="218" t="s">
        <v>304</v>
      </c>
      <c r="CZ120" s="218" t="s">
        <v>304</v>
      </c>
      <c r="DA120" s="218" t="s">
        <v>304</v>
      </c>
      <c r="DB120" s="218" t="s">
        <v>304</v>
      </c>
      <c r="DC120" s="218" t="s">
        <v>304</v>
      </c>
      <c r="DD120" s="218" t="s">
        <v>304</v>
      </c>
      <c r="DE120" s="218" t="s">
        <v>304</v>
      </c>
      <c r="DF120" s="218" t="s">
        <v>304</v>
      </c>
      <c r="DG120" s="218" t="s">
        <v>304</v>
      </c>
      <c r="DH120" s="218" t="s">
        <v>304</v>
      </c>
      <c r="DI120" s="218" t="s">
        <v>304</v>
      </c>
      <c r="DJ120" s="218" t="s">
        <v>304</v>
      </c>
      <c r="DK120" s="218" t="s">
        <v>304</v>
      </c>
      <c r="DL120" s="218" t="s">
        <v>304</v>
      </c>
      <c r="DM120" s="218" t="s">
        <v>304</v>
      </c>
      <c r="DN120" s="218" t="s">
        <v>304</v>
      </c>
      <c r="DO120" s="218" t="s">
        <v>304</v>
      </c>
      <c r="DP120" s="218" t="s">
        <v>304</v>
      </c>
      <c r="DQ120" s="218" t="s">
        <v>304</v>
      </c>
      <c r="DR120" s="218" t="s">
        <v>304</v>
      </c>
      <c r="DS120" s="218" t="s">
        <v>304</v>
      </c>
      <c r="DT120" s="218" t="s">
        <v>304</v>
      </c>
      <c r="DU120" s="218" t="s">
        <v>304</v>
      </c>
      <c r="DV120" s="218" t="s">
        <v>304</v>
      </c>
      <c r="DW120" s="218" t="s">
        <v>304</v>
      </c>
      <c r="DX120" s="218" t="s">
        <v>304</v>
      </c>
      <c r="DY120" s="218" t="s">
        <v>304</v>
      </c>
      <c r="DZ120" s="218" t="s">
        <v>304</v>
      </c>
      <c r="EA120" s="218" t="s">
        <v>304</v>
      </c>
      <c r="EB120" s="218" t="s">
        <v>304</v>
      </c>
      <c r="EC120" s="218" t="s">
        <v>304</v>
      </c>
      <c r="ED120" s="218" t="s">
        <v>304</v>
      </c>
      <c r="EE120" s="218" t="s">
        <v>304</v>
      </c>
      <c r="EF120" s="218" t="s">
        <v>304</v>
      </c>
      <c r="EG120" s="218" t="s">
        <v>304</v>
      </c>
      <c r="EH120" s="218" t="s">
        <v>304</v>
      </c>
      <c r="EI120" s="218" t="s">
        <v>304</v>
      </c>
      <c r="EJ120" s="218" t="s">
        <v>304</v>
      </c>
      <c r="EK120" s="218" t="s">
        <v>304</v>
      </c>
      <c r="EL120" s="218" t="s">
        <v>304</v>
      </c>
      <c r="EM120" s="218" t="s">
        <v>304</v>
      </c>
      <c r="EN120" s="218" t="s">
        <v>304</v>
      </c>
      <c r="EO120" s="218" t="s">
        <v>304</v>
      </c>
      <c r="EP120" s="218" t="s">
        <v>304</v>
      </c>
      <c r="EQ120" s="218" t="s">
        <v>304</v>
      </c>
      <c r="ER120" s="218" t="s">
        <v>304</v>
      </c>
      <c r="ES120" s="218" t="s">
        <v>304</v>
      </c>
      <c r="ET120" s="218" t="s">
        <v>304</v>
      </c>
      <c r="EU120" s="218" t="s">
        <v>304</v>
      </c>
      <c r="EV120" s="218" t="s">
        <v>304</v>
      </c>
      <c r="EW120" s="218" t="s">
        <v>304</v>
      </c>
      <c r="EX120" s="218" t="s">
        <v>304</v>
      </c>
      <c r="EY120" s="218" t="s">
        <v>304</v>
      </c>
      <c r="EZ120" s="218" t="s">
        <v>304</v>
      </c>
      <c r="FA120" s="218" t="s">
        <v>304</v>
      </c>
      <c r="FB120" s="218" t="s">
        <v>304</v>
      </c>
      <c r="FC120" s="218" t="s">
        <v>304</v>
      </c>
      <c r="FD120" s="218" t="s">
        <v>304</v>
      </c>
      <c r="FE120" s="218" t="s">
        <v>304</v>
      </c>
      <c r="FF120" s="218" t="s">
        <v>304</v>
      </c>
      <c r="FG120" s="218" t="s">
        <v>304</v>
      </c>
      <c r="FH120" s="218" t="s">
        <v>304</v>
      </c>
      <c r="FI120" s="218" t="s">
        <v>304</v>
      </c>
      <c r="FJ120" s="218" t="s">
        <v>304</v>
      </c>
      <c r="FK120" s="218" t="s">
        <v>304</v>
      </c>
      <c r="FL120" s="218" t="s">
        <v>304</v>
      </c>
      <c r="FM120" s="218" t="s">
        <v>304</v>
      </c>
      <c r="FN120" s="218" t="s">
        <v>304</v>
      </c>
      <c r="FO120" s="218" t="s">
        <v>304</v>
      </c>
      <c r="FP120" s="218" t="s">
        <v>304</v>
      </c>
      <c r="FQ120" s="218" t="s">
        <v>304</v>
      </c>
      <c r="FR120" s="218" t="s">
        <v>304</v>
      </c>
      <c r="FS120" s="218" t="s">
        <v>304</v>
      </c>
      <c r="FT120" s="218" t="s">
        <v>304</v>
      </c>
      <c r="FU120" s="218" t="s">
        <v>304</v>
      </c>
      <c r="FV120" s="218" t="s">
        <v>304</v>
      </c>
      <c r="FW120" s="218" t="s">
        <v>304</v>
      </c>
      <c r="FX120" s="218" t="s">
        <v>304</v>
      </c>
      <c r="FY120" s="218" t="s">
        <v>304</v>
      </c>
      <c r="FZ120" s="218" t="s">
        <v>304</v>
      </c>
      <c r="GA120" s="218" t="s">
        <v>304</v>
      </c>
      <c r="GB120" s="218" t="s">
        <v>304</v>
      </c>
      <c r="GC120" s="218" t="s">
        <v>304</v>
      </c>
      <c r="GD120" s="218" t="s">
        <v>304</v>
      </c>
      <c r="GE120" s="218" t="s">
        <v>304</v>
      </c>
      <c r="GF120" s="218" t="s">
        <v>304</v>
      </c>
      <c r="GG120" s="218" t="s">
        <v>304</v>
      </c>
      <c r="GH120" s="218" t="s">
        <v>304</v>
      </c>
      <c r="GI120" s="218" t="s">
        <v>304</v>
      </c>
      <c r="GJ120" s="218" t="s">
        <v>304</v>
      </c>
      <c r="GK120" s="218" t="s">
        <v>304</v>
      </c>
      <c r="GL120" s="218" t="s">
        <v>304</v>
      </c>
      <c r="GM120" s="218" t="s">
        <v>304</v>
      </c>
      <c r="GN120" s="218" t="s">
        <v>304</v>
      </c>
      <c r="GO120" s="218" t="s">
        <v>304</v>
      </c>
      <c r="GP120" s="218" t="s">
        <v>304</v>
      </c>
      <c r="GQ120" s="218" t="s">
        <v>304</v>
      </c>
      <c r="GR120" s="218" t="s">
        <v>304</v>
      </c>
      <c r="GS120" s="218" t="s">
        <v>304</v>
      </c>
      <c r="GT120" s="218" t="s">
        <v>304</v>
      </c>
      <c r="GU120" s="218" t="s">
        <v>304</v>
      </c>
      <c r="GV120" s="218" t="s">
        <v>304</v>
      </c>
      <c r="GW120" s="218" t="s">
        <v>304</v>
      </c>
      <c r="GX120" s="218" t="s">
        <v>304</v>
      </c>
      <c r="GY120" s="218" t="s">
        <v>304</v>
      </c>
      <c r="GZ120" s="218" t="s">
        <v>304</v>
      </c>
      <c r="HA120" s="218" t="s">
        <v>304</v>
      </c>
      <c r="HB120" s="218" t="s">
        <v>304</v>
      </c>
      <c r="HC120" s="218" t="s">
        <v>304</v>
      </c>
      <c r="HD120" s="218" t="s">
        <v>304</v>
      </c>
      <c r="HE120" s="218" t="s">
        <v>304</v>
      </c>
      <c r="HF120" s="218" t="s">
        <v>304</v>
      </c>
      <c r="HG120" s="218" t="s">
        <v>304</v>
      </c>
      <c r="HH120" s="218" t="s">
        <v>304</v>
      </c>
      <c r="HI120" s="218" t="s">
        <v>304</v>
      </c>
      <c r="HJ120" s="218" t="s">
        <v>304</v>
      </c>
      <c r="HK120" s="218" t="s">
        <v>304</v>
      </c>
      <c r="HL120" s="218" t="s">
        <v>304</v>
      </c>
      <c r="HM120" s="218" t="s">
        <v>304</v>
      </c>
      <c r="HN120" s="218" t="s">
        <v>304</v>
      </c>
      <c r="HO120" s="218" t="s">
        <v>304</v>
      </c>
      <c r="HP120" s="218" t="s">
        <v>304</v>
      </c>
      <c r="HQ120" s="218" t="s">
        <v>304</v>
      </c>
      <c r="HR120" s="218" t="s">
        <v>304</v>
      </c>
      <c r="HS120" s="218" t="s">
        <v>304</v>
      </c>
      <c r="HT120" s="218" t="s">
        <v>304</v>
      </c>
      <c r="HU120" s="218" t="s">
        <v>304</v>
      </c>
      <c r="HV120" s="218" t="s">
        <v>304</v>
      </c>
      <c r="HW120" s="218" t="s">
        <v>304</v>
      </c>
      <c r="HX120" s="218" t="s">
        <v>304</v>
      </c>
      <c r="HY120" s="218" t="s">
        <v>304</v>
      </c>
      <c r="HZ120" s="218" t="s">
        <v>304</v>
      </c>
      <c r="IA120" s="218" t="s">
        <v>304</v>
      </c>
      <c r="IB120" s="218" t="s">
        <v>304</v>
      </c>
      <c r="IC120" s="218" t="s">
        <v>304</v>
      </c>
      <c r="ID120" s="218" t="s">
        <v>304</v>
      </c>
      <c r="IE120" s="218" t="s">
        <v>304</v>
      </c>
      <c r="IF120" s="218" t="s">
        <v>304</v>
      </c>
      <c r="IG120" s="218" t="s">
        <v>304</v>
      </c>
      <c r="IH120" s="218" t="s">
        <v>304</v>
      </c>
      <c r="II120" s="218" t="s">
        <v>304</v>
      </c>
      <c r="IJ120" s="218" t="s">
        <v>304</v>
      </c>
      <c r="IK120" s="218" t="s">
        <v>304</v>
      </c>
      <c r="IL120" s="218" t="s">
        <v>304</v>
      </c>
      <c r="IM120" s="218" t="s">
        <v>304</v>
      </c>
      <c r="IN120" s="218" t="s">
        <v>304</v>
      </c>
      <c r="IO120" s="218" t="s">
        <v>304</v>
      </c>
      <c r="IP120" s="218" t="s">
        <v>304</v>
      </c>
      <c r="IQ120" s="218" t="s">
        <v>304</v>
      </c>
      <c r="IR120" s="218" t="s">
        <v>304</v>
      </c>
      <c r="IS120" s="218" t="s">
        <v>304</v>
      </c>
      <c r="IT120" s="218" t="s">
        <v>304</v>
      </c>
      <c r="IU120" s="218" t="s">
        <v>304</v>
      </c>
      <c r="IV120" s="218" t="s">
        <v>304</v>
      </c>
    </row>
    <row r="121" spans="1:256" s="68" customFormat="1" ht="12.75">
      <c r="A121" s="167" t="s">
        <v>304</v>
      </c>
      <c r="B121" s="195">
        <v>200</v>
      </c>
      <c r="C121" s="140" t="s">
        <v>307</v>
      </c>
      <c r="D121" s="142">
        <f aca="true" t="shared" si="19" ref="D121:F124">D122</f>
        <v>6000</v>
      </c>
      <c r="E121" s="142">
        <f t="shared" si="19"/>
        <v>0</v>
      </c>
      <c r="F121" s="142">
        <f t="shared" si="19"/>
        <v>6000</v>
      </c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39"/>
      <c r="CP121" s="139"/>
      <c r="CQ121" s="139"/>
      <c r="CR121" s="139"/>
      <c r="CS121" s="139"/>
      <c r="CT121" s="139"/>
      <c r="CU121" s="139"/>
      <c r="CV121" s="139"/>
      <c r="CW121" s="139"/>
      <c r="CX121" s="139"/>
      <c r="CY121" s="139"/>
      <c r="CZ121" s="139"/>
      <c r="DA121" s="139"/>
      <c r="DB121" s="139"/>
      <c r="DC121" s="139"/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  <c r="DV121" s="139"/>
      <c r="DW121" s="139"/>
      <c r="DX121" s="139"/>
      <c r="DY121" s="139"/>
      <c r="DZ121" s="139"/>
      <c r="EA121" s="139"/>
      <c r="EB121" s="139"/>
      <c r="EC121" s="139"/>
      <c r="ED121" s="139"/>
      <c r="EE121" s="139"/>
      <c r="EF121" s="139"/>
      <c r="EG121" s="139"/>
      <c r="EH121" s="139"/>
      <c r="EI121" s="139"/>
      <c r="EJ121" s="139"/>
      <c r="EK121" s="139"/>
      <c r="EL121" s="139"/>
      <c r="EM121" s="139"/>
      <c r="EN121" s="139"/>
      <c r="EO121" s="139"/>
      <c r="EP121" s="139"/>
      <c r="EQ121" s="139"/>
      <c r="ER121" s="139"/>
      <c r="ES121" s="139"/>
      <c r="ET121" s="139"/>
      <c r="EU121" s="139"/>
      <c r="EV121" s="139"/>
      <c r="EW121" s="139"/>
      <c r="EX121" s="139"/>
      <c r="EY121" s="139"/>
      <c r="EZ121" s="139"/>
      <c r="FA121" s="139"/>
      <c r="FB121" s="139"/>
      <c r="FC121" s="139"/>
      <c r="FD121" s="139"/>
      <c r="FE121" s="139"/>
      <c r="FF121" s="139"/>
      <c r="FG121" s="139"/>
      <c r="FH121" s="139"/>
      <c r="FI121" s="139"/>
      <c r="FJ121" s="139"/>
      <c r="FK121" s="139"/>
      <c r="FL121" s="139"/>
      <c r="FM121" s="139"/>
      <c r="FN121" s="139"/>
      <c r="FO121" s="139"/>
      <c r="FP121" s="139"/>
      <c r="FQ121" s="139"/>
      <c r="FR121" s="139"/>
      <c r="FS121" s="139"/>
      <c r="FT121" s="139"/>
      <c r="FU121" s="139"/>
      <c r="FV121" s="139"/>
      <c r="FW121" s="139"/>
      <c r="FX121" s="139"/>
      <c r="FY121" s="139"/>
      <c r="FZ121" s="139"/>
      <c r="GA121" s="139"/>
      <c r="GB121" s="139"/>
      <c r="GC121" s="139"/>
      <c r="GD121" s="139"/>
      <c r="GE121" s="139"/>
      <c r="GF121" s="139"/>
      <c r="GG121" s="139"/>
      <c r="GH121" s="139"/>
      <c r="GI121" s="139"/>
      <c r="GJ121" s="139"/>
      <c r="GK121" s="139"/>
      <c r="GL121" s="139"/>
      <c r="GM121" s="139"/>
      <c r="GN121" s="139"/>
      <c r="GO121" s="139"/>
      <c r="GP121" s="139"/>
      <c r="GQ121" s="139"/>
      <c r="GR121" s="139"/>
      <c r="GS121" s="139"/>
      <c r="GT121" s="139"/>
      <c r="GU121" s="139"/>
      <c r="GV121" s="139"/>
      <c r="GW121" s="139"/>
      <c r="GX121" s="139"/>
      <c r="GY121" s="139"/>
      <c r="GZ121" s="139"/>
      <c r="HA121" s="139"/>
      <c r="HB121" s="139"/>
      <c r="HC121" s="139"/>
      <c r="HD121" s="139"/>
      <c r="HE121" s="139"/>
      <c r="HF121" s="139"/>
      <c r="HG121" s="139"/>
      <c r="HH121" s="139"/>
      <c r="HI121" s="139"/>
      <c r="HJ121" s="139"/>
      <c r="HK121" s="139"/>
      <c r="HL121" s="139"/>
      <c r="HM121" s="139"/>
      <c r="HN121" s="139"/>
      <c r="HO121" s="139"/>
      <c r="HP121" s="139"/>
      <c r="HQ121" s="139"/>
      <c r="HR121" s="139"/>
      <c r="HS121" s="139"/>
      <c r="HT121" s="139"/>
      <c r="HU121" s="139"/>
      <c r="HV121" s="139"/>
      <c r="HW121" s="139"/>
      <c r="HX121" s="139"/>
      <c r="HY121" s="139"/>
      <c r="HZ121" s="139"/>
      <c r="IA121" s="139"/>
      <c r="IB121" s="139"/>
      <c r="IC121" s="139"/>
      <c r="ID121" s="139"/>
      <c r="IE121" s="139"/>
      <c r="IF121" s="139"/>
      <c r="IG121" s="139"/>
      <c r="IH121" s="139"/>
      <c r="II121" s="139"/>
      <c r="IJ121" s="139"/>
      <c r="IK121" s="139"/>
      <c r="IL121" s="139"/>
      <c r="IM121" s="139"/>
      <c r="IN121" s="139"/>
      <c r="IO121" s="139"/>
      <c r="IP121" s="139"/>
      <c r="IQ121" s="139"/>
      <c r="IR121" s="139"/>
      <c r="IS121" s="139"/>
      <c r="IT121" s="139"/>
      <c r="IU121" s="139"/>
      <c r="IV121" s="139"/>
    </row>
    <row r="122" spans="1:256" s="68" customFormat="1" ht="33.75">
      <c r="A122" s="168" t="s">
        <v>305</v>
      </c>
      <c r="B122" s="52">
        <v>200</v>
      </c>
      <c r="C122" s="141" t="s">
        <v>309</v>
      </c>
      <c r="D122" s="143">
        <f>D123</f>
        <v>6000</v>
      </c>
      <c r="E122" s="143">
        <f>E124</f>
        <v>0</v>
      </c>
      <c r="F122" s="143">
        <f>F124</f>
        <v>6000</v>
      </c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  <c r="CI122" s="139"/>
      <c r="CJ122" s="139"/>
      <c r="CK122" s="139"/>
      <c r="CL122" s="139"/>
      <c r="CM122" s="139"/>
      <c r="CN122" s="139"/>
      <c r="CO122" s="139"/>
      <c r="CP122" s="139"/>
      <c r="CQ122" s="139"/>
      <c r="CR122" s="139"/>
      <c r="CS122" s="139"/>
      <c r="CT122" s="139"/>
      <c r="CU122" s="139"/>
      <c r="CV122" s="139"/>
      <c r="CW122" s="139"/>
      <c r="CX122" s="139"/>
      <c r="CY122" s="139"/>
      <c r="CZ122" s="139"/>
      <c r="DA122" s="139"/>
      <c r="DB122" s="139"/>
      <c r="DC122" s="139"/>
      <c r="DD122" s="139"/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  <c r="DV122" s="139"/>
      <c r="DW122" s="139"/>
      <c r="DX122" s="139"/>
      <c r="DY122" s="139"/>
      <c r="DZ122" s="139"/>
      <c r="EA122" s="139"/>
      <c r="EB122" s="139"/>
      <c r="EC122" s="139"/>
      <c r="ED122" s="139"/>
      <c r="EE122" s="139"/>
      <c r="EF122" s="139"/>
      <c r="EG122" s="139"/>
      <c r="EH122" s="139"/>
      <c r="EI122" s="139"/>
      <c r="EJ122" s="139"/>
      <c r="EK122" s="139"/>
      <c r="EL122" s="139"/>
      <c r="EM122" s="139"/>
      <c r="EN122" s="139"/>
      <c r="EO122" s="139"/>
      <c r="EP122" s="139"/>
      <c r="EQ122" s="139"/>
      <c r="ER122" s="139"/>
      <c r="ES122" s="139"/>
      <c r="ET122" s="139"/>
      <c r="EU122" s="139"/>
      <c r="EV122" s="139"/>
      <c r="EW122" s="139"/>
      <c r="EX122" s="139"/>
      <c r="EY122" s="139"/>
      <c r="EZ122" s="139"/>
      <c r="FA122" s="139"/>
      <c r="FB122" s="139"/>
      <c r="FC122" s="139"/>
      <c r="FD122" s="139"/>
      <c r="FE122" s="139"/>
      <c r="FF122" s="139"/>
      <c r="FG122" s="139"/>
      <c r="FH122" s="139"/>
      <c r="FI122" s="139"/>
      <c r="FJ122" s="139"/>
      <c r="FK122" s="139"/>
      <c r="FL122" s="139"/>
      <c r="FM122" s="139"/>
      <c r="FN122" s="139"/>
      <c r="FO122" s="139"/>
      <c r="FP122" s="139"/>
      <c r="FQ122" s="139"/>
      <c r="FR122" s="139"/>
      <c r="FS122" s="139"/>
      <c r="FT122" s="139"/>
      <c r="FU122" s="139"/>
      <c r="FV122" s="139"/>
      <c r="FW122" s="139"/>
      <c r="FX122" s="139"/>
      <c r="FY122" s="139"/>
      <c r="FZ122" s="139"/>
      <c r="GA122" s="139"/>
      <c r="GB122" s="139"/>
      <c r="GC122" s="139"/>
      <c r="GD122" s="139"/>
      <c r="GE122" s="139"/>
      <c r="GF122" s="139"/>
      <c r="GG122" s="139"/>
      <c r="GH122" s="139"/>
      <c r="GI122" s="139"/>
      <c r="GJ122" s="139"/>
      <c r="GK122" s="139"/>
      <c r="GL122" s="139"/>
      <c r="GM122" s="139"/>
      <c r="GN122" s="139"/>
      <c r="GO122" s="139"/>
      <c r="GP122" s="139"/>
      <c r="GQ122" s="139"/>
      <c r="GR122" s="139"/>
      <c r="GS122" s="139"/>
      <c r="GT122" s="139"/>
      <c r="GU122" s="139"/>
      <c r="GV122" s="139"/>
      <c r="GW122" s="139"/>
      <c r="GX122" s="139"/>
      <c r="GY122" s="139"/>
      <c r="GZ122" s="139"/>
      <c r="HA122" s="139"/>
      <c r="HB122" s="139"/>
      <c r="HC122" s="139"/>
      <c r="HD122" s="139"/>
      <c r="HE122" s="139"/>
      <c r="HF122" s="139"/>
      <c r="HG122" s="139"/>
      <c r="HH122" s="139"/>
      <c r="HI122" s="139"/>
      <c r="HJ122" s="139"/>
      <c r="HK122" s="139"/>
      <c r="HL122" s="139"/>
      <c r="HM122" s="139"/>
      <c r="HN122" s="139"/>
      <c r="HO122" s="139"/>
      <c r="HP122" s="139"/>
      <c r="HQ122" s="139"/>
      <c r="HR122" s="139"/>
      <c r="HS122" s="139"/>
      <c r="HT122" s="139"/>
      <c r="HU122" s="139"/>
      <c r="HV122" s="139"/>
      <c r="HW122" s="139"/>
      <c r="HX122" s="139"/>
      <c r="HY122" s="139"/>
      <c r="HZ122" s="139"/>
      <c r="IA122" s="139"/>
      <c r="IB122" s="139"/>
      <c r="IC122" s="139"/>
      <c r="ID122" s="139"/>
      <c r="IE122" s="139"/>
      <c r="IF122" s="139"/>
      <c r="IG122" s="139"/>
      <c r="IH122" s="139"/>
      <c r="II122" s="139"/>
      <c r="IJ122" s="139"/>
      <c r="IK122" s="139"/>
      <c r="IL122" s="139"/>
      <c r="IM122" s="139"/>
      <c r="IN122" s="139"/>
      <c r="IO122" s="139"/>
      <c r="IP122" s="139"/>
      <c r="IQ122" s="139"/>
      <c r="IR122" s="139"/>
      <c r="IS122" s="139"/>
      <c r="IT122" s="139"/>
      <c r="IU122" s="139"/>
      <c r="IV122" s="139"/>
    </row>
    <row r="123" spans="1:256" s="68" customFormat="1" ht="22.5">
      <c r="A123" s="174" t="s">
        <v>55</v>
      </c>
      <c r="B123" s="52">
        <v>200</v>
      </c>
      <c r="C123" s="141" t="s">
        <v>435</v>
      </c>
      <c r="D123" s="143">
        <f>D124</f>
        <v>6000</v>
      </c>
      <c r="E123" s="143">
        <f>E124</f>
        <v>0</v>
      </c>
      <c r="F123" s="143">
        <f>F124</f>
        <v>6000</v>
      </c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39"/>
      <c r="CO123" s="139"/>
      <c r="CP123" s="139"/>
      <c r="CQ123" s="139"/>
      <c r="CR123" s="139"/>
      <c r="CS123" s="139"/>
      <c r="CT123" s="139"/>
      <c r="CU123" s="139"/>
      <c r="CV123" s="139"/>
      <c r="CW123" s="139"/>
      <c r="CX123" s="139"/>
      <c r="CY123" s="139"/>
      <c r="CZ123" s="139"/>
      <c r="DA123" s="139"/>
      <c r="DB123" s="139"/>
      <c r="DC123" s="139"/>
      <c r="DD123" s="139"/>
      <c r="DE123" s="139"/>
      <c r="DF123" s="139"/>
      <c r="DG123" s="139"/>
      <c r="DH123" s="139"/>
      <c r="DI123" s="139"/>
      <c r="DJ123" s="139"/>
      <c r="DK123" s="139"/>
      <c r="DL123" s="139"/>
      <c r="DM123" s="139"/>
      <c r="DN123" s="139"/>
      <c r="DO123" s="139"/>
      <c r="DP123" s="139"/>
      <c r="DQ123" s="139"/>
      <c r="DR123" s="139"/>
      <c r="DS123" s="139"/>
      <c r="DT123" s="139"/>
      <c r="DU123" s="139"/>
      <c r="DV123" s="139"/>
      <c r="DW123" s="139"/>
      <c r="DX123" s="139"/>
      <c r="DY123" s="139"/>
      <c r="DZ123" s="139"/>
      <c r="EA123" s="139"/>
      <c r="EB123" s="139"/>
      <c r="EC123" s="139"/>
      <c r="ED123" s="139"/>
      <c r="EE123" s="139"/>
      <c r="EF123" s="139"/>
      <c r="EG123" s="139"/>
      <c r="EH123" s="139"/>
      <c r="EI123" s="139"/>
      <c r="EJ123" s="139"/>
      <c r="EK123" s="139"/>
      <c r="EL123" s="139"/>
      <c r="EM123" s="139"/>
      <c r="EN123" s="139"/>
      <c r="EO123" s="139"/>
      <c r="EP123" s="139"/>
      <c r="EQ123" s="139"/>
      <c r="ER123" s="139"/>
      <c r="ES123" s="139"/>
      <c r="ET123" s="139"/>
      <c r="EU123" s="139"/>
      <c r="EV123" s="139"/>
      <c r="EW123" s="139"/>
      <c r="EX123" s="139"/>
      <c r="EY123" s="139"/>
      <c r="EZ123" s="139"/>
      <c r="FA123" s="139"/>
      <c r="FB123" s="139"/>
      <c r="FC123" s="139"/>
      <c r="FD123" s="139"/>
      <c r="FE123" s="139"/>
      <c r="FF123" s="139"/>
      <c r="FG123" s="139"/>
      <c r="FH123" s="139"/>
      <c r="FI123" s="139"/>
      <c r="FJ123" s="139"/>
      <c r="FK123" s="139"/>
      <c r="FL123" s="139"/>
      <c r="FM123" s="139"/>
      <c r="FN123" s="139"/>
      <c r="FO123" s="139"/>
      <c r="FP123" s="139"/>
      <c r="FQ123" s="139"/>
      <c r="FR123" s="139"/>
      <c r="FS123" s="139"/>
      <c r="FT123" s="139"/>
      <c r="FU123" s="139"/>
      <c r="FV123" s="139"/>
      <c r="FW123" s="139"/>
      <c r="FX123" s="139"/>
      <c r="FY123" s="139"/>
      <c r="FZ123" s="139"/>
      <c r="GA123" s="139"/>
      <c r="GB123" s="139"/>
      <c r="GC123" s="139"/>
      <c r="GD123" s="139"/>
      <c r="GE123" s="139"/>
      <c r="GF123" s="139"/>
      <c r="GG123" s="139"/>
      <c r="GH123" s="139"/>
      <c r="GI123" s="139"/>
      <c r="GJ123" s="139"/>
      <c r="GK123" s="139"/>
      <c r="GL123" s="139"/>
      <c r="GM123" s="139"/>
      <c r="GN123" s="139"/>
      <c r="GO123" s="139"/>
      <c r="GP123" s="139"/>
      <c r="GQ123" s="139"/>
      <c r="GR123" s="139"/>
      <c r="GS123" s="139"/>
      <c r="GT123" s="139"/>
      <c r="GU123" s="139"/>
      <c r="GV123" s="139"/>
      <c r="GW123" s="139"/>
      <c r="GX123" s="139"/>
      <c r="GY123" s="139"/>
      <c r="GZ123" s="139"/>
      <c r="HA123" s="139"/>
      <c r="HB123" s="139"/>
      <c r="HC123" s="139"/>
      <c r="HD123" s="139"/>
      <c r="HE123" s="139"/>
      <c r="HF123" s="139"/>
      <c r="HG123" s="139"/>
      <c r="HH123" s="139"/>
      <c r="HI123" s="139"/>
      <c r="HJ123" s="139"/>
      <c r="HK123" s="139"/>
      <c r="HL123" s="139"/>
      <c r="HM123" s="139"/>
      <c r="HN123" s="139"/>
      <c r="HO123" s="139"/>
      <c r="HP123" s="139"/>
      <c r="HQ123" s="139"/>
      <c r="HR123" s="139"/>
      <c r="HS123" s="139"/>
      <c r="HT123" s="139"/>
      <c r="HU123" s="139"/>
      <c r="HV123" s="139"/>
      <c r="HW123" s="139"/>
      <c r="HX123" s="139"/>
      <c r="HY123" s="139"/>
      <c r="HZ123" s="139"/>
      <c r="IA123" s="139"/>
      <c r="IB123" s="139"/>
      <c r="IC123" s="139"/>
      <c r="ID123" s="139"/>
      <c r="IE123" s="139"/>
      <c r="IF123" s="139"/>
      <c r="IG123" s="139"/>
      <c r="IH123" s="139"/>
      <c r="II123" s="139"/>
      <c r="IJ123" s="139"/>
      <c r="IK123" s="139"/>
      <c r="IL123" s="139"/>
      <c r="IM123" s="139"/>
      <c r="IN123" s="139"/>
      <c r="IO123" s="139"/>
      <c r="IP123" s="139"/>
      <c r="IQ123" s="139"/>
      <c r="IR123" s="139"/>
      <c r="IS123" s="139"/>
      <c r="IT123" s="139"/>
      <c r="IU123" s="139"/>
      <c r="IV123" s="139"/>
    </row>
    <row r="124" spans="1:256" s="68" customFormat="1" ht="67.5">
      <c r="A124" s="168" t="s">
        <v>306</v>
      </c>
      <c r="B124" s="52">
        <v>200</v>
      </c>
      <c r="C124" s="141" t="s">
        <v>310</v>
      </c>
      <c r="D124" s="143">
        <f t="shared" si="19"/>
        <v>6000</v>
      </c>
      <c r="E124" s="143">
        <f t="shared" si="19"/>
        <v>0</v>
      </c>
      <c r="F124" s="143">
        <f t="shared" si="19"/>
        <v>6000</v>
      </c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39"/>
      <c r="DB124" s="139"/>
      <c r="DC124" s="139"/>
      <c r="DD124" s="139"/>
      <c r="DE124" s="139"/>
      <c r="DF124" s="139"/>
      <c r="DG124" s="139"/>
      <c r="DH124" s="139"/>
      <c r="DI124" s="139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39"/>
      <c r="DT124" s="139"/>
      <c r="DU124" s="139"/>
      <c r="DV124" s="139"/>
      <c r="DW124" s="139"/>
      <c r="DX124" s="139"/>
      <c r="DY124" s="139"/>
      <c r="DZ124" s="139"/>
      <c r="EA124" s="139"/>
      <c r="EB124" s="139"/>
      <c r="EC124" s="139"/>
      <c r="ED124" s="139"/>
      <c r="EE124" s="139"/>
      <c r="EF124" s="139"/>
      <c r="EG124" s="139"/>
      <c r="EH124" s="139"/>
      <c r="EI124" s="139"/>
      <c r="EJ124" s="139"/>
      <c r="EK124" s="139"/>
      <c r="EL124" s="139"/>
      <c r="EM124" s="139"/>
      <c r="EN124" s="139"/>
      <c r="EO124" s="139"/>
      <c r="EP124" s="139"/>
      <c r="EQ124" s="139"/>
      <c r="ER124" s="139"/>
      <c r="ES124" s="139"/>
      <c r="ET124" s="139"/>
      <c r="EU124" s="139"/>
      <c r="EV124" s="139"/>
      <c r="EW124" s="139"/>
      <c r="EX124" s="139"/>
      <c r="EY124" s="139"/>
      <c r="EZ124" s="139"/>
      <c r="FA124" s="139"/>
      <c r="FB124" s="139"/>
      <c r="FC124" s="139"/>
      <c r="FD124" s="139"/>
      <c r="FE124" s="139"/>
      <c r="FF124" s="139"/>
      <c r="FG124" s="139"/>
      <c r="FH124" s="139"/>
      <c r="FI124" s="139"/>
      <c r="FJ124" s="139"/>
      <c r="FK124" s="139"/>
      <c r="FL124" s="139"/>
      <c r="FM124" s="139"/>
      <c r="FN124" s="139"/>
      <c r="FO124" s="139"/>
      <c r="FP124" s="139"/>
      <c r="FQ124" s="139"/>
      <c r="FR124" s="139"/>
      <c r="FS124" s="139"/>
      <c r="FT124" s="139"/>
      <c r="FU124" s="139"/>
      <c r="FV124" s="139"/>
      <c r="FW124" s="139"/>
      <c r="FX124" s="139"/>
      <c r="FY124" s="139"/>
      <c r="FZ124" s="139"/>
      <c r="GA124" s="139"/>
      <c r="GB124" s="139"/>
      <c r="GC124" s="139"/>
      <c r="GD124" s="139"/>
      <c r="GE124" s="139"/>
      <c r="GF124" s="139"/>
      <c r="GG124" s="139"/>
      <c r="GH124" s="139"/>
      <c r="GI124" s="139"/>
      <c r="GJ124" s="139"/>
      <c r="GK124" s="139"/>
      <c r="GL124" s="139"/>
      <c r="GM124" s="139"/>
      <c r="GN124" s="139"/>
      <c r="GO124" s="139"/>
      <c r="GP124" s="139"/>
      <c r="GQ124" s="139"/>
      <c r="GR124" s="139"/>
      <c r="GS124" s="139"/>
      <c r="GT124" s="139"/>
      <c r="GU124" s="139"/>
      <c r="GV124" s="139"/>
      <c r="GW124" s="139"/>
      <c r="GX124" s="139"/>
      <c r="GY124" s="139"/>
      <c r="GZ124" s="139"/>
      <c r="HA124" s="139"/>
      <c r="HB124" s="139"/>
      <c r="HC124" s="139"/>
      <c r="HD124" s="139"/>
      <c r="HE124" s="139"/>
      <c r="HF124" s="139"/>
      <c r="HG124" s="139"/>
      <c r="HH124" s="139"/>
      <c r="HI124" s="139"/>
      <c r="HJ124" s="139"/>
      <c r="HK124" s="139"/>
      <c r="HL124" s="139"/>
      <c r="HM124" s="139"/>
      <c r="HN124" s="139"/>
      <c r="HO124" s="139"/>
      <c r="HP124" s="139"/>
      <c r="HQ124" s="139"/>
      <c r="HR124" s="139"/>
      <c r="HS124" s="139"/>
      <c r="HT124" s="139"/>
      <c r="HU124" s="139"/>
      <c r="HV124" s="139"/>
      <c r="HW124" s="139"/>
      <c r="HX124" s="139"/>
      <c r="HY124" s="139"/>
      <c r="HZ124" s="139"/>
      <c r="IA124" s="139"/>
      <c r="IB124" s="139"/>
      <c r="IC124" s="139"/>
      <c r="ID124" s="139"/>
      <c r="IE124" s="139"/>
      <c r="IF124" s="139"/>
      <c r="IG124" s="139"/>
      <c r="IH124" s="139"/>
      <c r="II124" s="139"/>
      <c r="IJ124" s="139"/>
      <c r="IK124" s="139"/>
      <c r="IL124" s="139"/>
      <c r="IM124" s="139"/>
      <c r="IN124" s="139"/>
      <c r="IO124" s="139"/>
      <c r="IP124" s="139"/>
      <c r="IQ124" s="139"/>
      <c r="IR124" s="139"/>
      <c r="IS124" s="139"/>
      <c r="IT124" s="139"/>
      <c r="IU124" s="139"/>
      <c r="IV124" s="139"/>
    </row>
    <row r="125" spans="1:6" s="210" customFormat="1" ht="33.75">
      <c r="A125" s="205" t="s">
        <v>41</v>
      </c>
      <c r="B125" s="206">
        <v>200</v>
      </c>
      <c r="C125" s="219" t="s">
        <v>311</v>
      </c>
      <c r="D125" s="220">
        <v>6000</v>
      </c>
      <c r="E125" s="220">
        <v>0</v>
      </c>
      <c r="F125" s="220">
        <f>D125-E125</f>
        <v>6000</v>
      </c>
    </row>
    <row r="126" spans="1:6" s="68" customFormat="1" ht="22.5">
      <c r="A126" s="165" t="s">
        <v>40</v>
      </c>
      <c r="B126" s="195">
        <v>200</v>
      </c>
      <c r="C126" s="99" t="s">
        <v>312</v>
      </c>
      <c r="D126" s="100">
        <f aca="true" t="shared" si="20" ref="D126:E131">D127</f>
        <v>3365800</v>
      </c>
      <c r="E126" s="100">
        <f t="shared" si="20"/>
        <v>1042495.06</v>
      </c>
      <c r="F126" s="115">
        <f>D126-E126</f>
        <v>2323304.94</v>
      </c>
    </row>
    <row r="127" spans="1:6" s="68" customFormat="1" ht="12.75">
      <c r="A127" s="163" t="s">
        <v>49</v>
      </c>
      <c r="B127" s="52">
        <v>200</v>
      </c>
      <c r="C127" s="67" t="s">
        <v>285</v>
      </c>
      <c r="D127" s="59">
        <f t="shared" si="20"/>
        <v>3365800</v>
      </c>
      <c r="E127" s="59">
        <f t="shared" si="20"/>
        <v>1042495.06</v>
      </c>
      <c r="F127" s="59">
        <f>F128</f>
        <v>2323304.94</v>
      </c>
    </row>
    <row r="128" spans="1:6" s="68" customFormat="1" ht="33.75">
      <c r="A128" s="153" t="s">
        <v>462</v>
      </c>
      <c r="B128" s="184">
        <v>200</v>
      </c>
      <c r="C128" s="67" t="s">
        <v>436</v>
      </c>
      <c r="D128" s="59">
        <f t="shared" si="20"/>
        <v>3365800</v>
      </c>
      <c r="E128" s="59">
        <f t="shared" si="20"/>
        <v>1042495.06</v>
      </c>
      <c r="F128" s="59">
        <f>F129</f>
        <v>2323304.94</v>
      </c>
    </row>
    <row r="129" spans="1:6" s="68" customFormat="1" ht="22.5">
      <c r="A129" s="153" t="s">
        <v>437</v>
      </c>
      <c r="B129" s="184">
        <v>200</v>
      </c>
      <c r="C129" s="67" t="s">
        <v>438</v>
      </c>
      <c r="D129" s="59">
        <f t="shared" si="20"/>
        <v>3365800</v>
      </c>
      <c r="E129" s="59">
        <f t="shared" si="20"/>
        <v>1042495.06</v>
      </c>
      <c r="F129" s="59">
        <f>F130</f>
        <v>2323304.94</v>
      </c>
    </row>
    <row r="130" spans="1:6" s="138" customFormat="1" ht="123.75">
      <c r="A130" s="163" t="s">
        <v>140</v>
      </c>
      <c r="B130" s="52">
        <v>200</v>
      </c>
      <c r="C130" s="67" t="s">
        <v>439</v>
      </c>
      <c r="D130" s="59">
        <f t="shared" si="20"/>
        <v>3365800</v>
      </c>
      <c r="E130" s="59">
        <f t="shared" si="20"/>
        <v>1042495.06</v>
      </c>
      <c r="F130" s="111">
        <f>F131</f>
        <v>2323304.94</v>
      </c>
    </row>
    <row r="131" spans="1:6" s="138" customFormat="1" ht="22.5">
      <c r="A131" s="173" t="s">
        <v>440</v>
      </c>
      <c r="B131" s="184">
        <v>200</v>
      </c>
      <c r="C131" s="67" t="s">
        <v>441</v>
      </c>
      <c r="D131" s="59">
        <f t="shared" si="20"/>
        <v>3365800</v>
      </c>
      <c r="E131" s="59">
        <f t="shared" si="20"/>
        <v>1042495.06</v>
      </c>
      <c r="F131" s="111">
        <f>F132</f>
        <v>2323304.94</v>
      </c>
    </row>
    <row r="132" spans="1:6" s="68" customFormat="1" ht="78.75">
      <c r="A132" s="162" t="s">
        <v>42</v>
      </c>
      <c r="B132" s="188">
        <v>200</v>
      </c>
      <c r="C132" s="65" t="s">
        <v>313</v>
      </c>
      <c r="D132" s="66">
        <v>3365800</v>
      </c>
      <c r="E132" s="66">
        <v>1042495.06</v>
      </c>
      <c r="F132" s="112">
        <f>D132-E132</f>
        <v>2323304.94</v>
      </c>
    </row>
    <row r="133" spans="1:6" s="68" customFormat="1" ht="31.5">
      <c r="A133" s="169" t="s">
        <v>56</v>
      </c>
      <c r="B133" s="195">
        <v>200</v>
      </c>
      <c r="C133" s="99" t="s">
        <v>315</v>
      </c>
      <c r="D133" s="100">
        <f aca="true" t="shared" si="21" ref="D133:F137">D134</f>
        <v>212000</v>
      </c>
      <c r="E133" s="100">
        <f t="shared" si="21"/>
        <v>72241.52</v>
      </c>
      <c r="F133" s="115">
        <f t="shared" si="21"/>
        <v>139758.47999999998</v>
      </c>
    </row>
    <row r="134" spans="1:6" s="68" customFormat="1" ht="12.75">
      <c r="A134" s="163" t="s">
        <v>57</v>
      </c>
      <c r="B134" s="52">
        <v>200</v>
      </c>
      <c r="C134" s="67" t="s">
        <v>314</v>
      </c>
      <c r="D134" s="59">
        <f t="shared" si="21"/>
        <v>212000</v>
      </c>
      <c r="E134" s="59">
        <f t="shared" si="21"/>
        <v>72241.52</v>
      </c>
      <c r="F134" s="111">
        <f t="shared" si="21"/>
        <v>139758.47999999998</v>
      </c>
    </row>
    <row r="135" spans="1:6" s="68" customFormat="1" ht="12.75">
      <c r="A135" s="163" t="s">
        <v>378</v>
      </c>
      <c r="B135" s="52">
        <v>200</v>
      </c>
      <c r="C135" s="67" t="s">
        <v>442</v>
      </c>
      <c r="D135" s="59">
        <f t="shared" si="21"/>
        <v>212000</v>
      </c>
      <c r="E135" s="59">
        <f t="shared" si="21"/>
        <v>72241.52</v>
      </c>
      <c r="F135" s="111">
        <f t="shared" si="21"/>
        <v>139758.47999999998</v>
      </c>
    </row>
    <row r="136" spans="1:6" s="68" customFormat="1" ht="45">
      <c r="A136" s="163" t="s">
        <v>58</v>
      </c>
      <c r="B136" s="52">
        <v>200</v>
      </c>
      <c r="C136" s="67" t="s">
        <v>316</v>
      </c>
      <c r="D136" s="59">
        <f t="shared" si="21"/>
        <v>212000</v>
      </c>
      <c r="E136" s="59">
        <f t="shared" si="21"/>
        <v>72241.52</v>
      </c>
      <c r="F136" s="111">
        <f t="shared" si="21"/>
        <v>139758.47999999998</v>
      </c>
    </row>
    <row r="137" spans="1:6" s="68" customFormat="1" ht="33.75">
      <c r="A137" s="163" t="s">
        <v>444</v>
      </c>
      <c r="B137" s="52">
        <v>200</v>
      </c>
      <c r="C137" s="67" t="s">
        <v>443</v>
      </c>
      <c r="D137" s="59">
        <f t="shared" si="21"/>
        <v>212000</v>
      </c>
      <c r="E137" s="59">
        <f t="shared" si="21"/>
        <v>72241.52</v>
      </c>
      <c r="F137" s="111">
        <f t="shared" si="21"/>
        <v>139758.47999999998</v>
      </c>
    </row>
    <row r="138" spans="1:6" s="68" customFormat="1" ht="45">
      <c r="A138" s="162" t="s">
        <v>317</v>
      </c>
      <c r="B138" s="188">
        <v>200</v>
      </c>
      <c r="C138" s="65" t="s">
        <v>318</v>
      </c>
      <c r="D138" s="66">
        <v>212000</v>
      </c>
      <c r="E138" s="66">
        <v>72241.52</v>
      </c>
      <c r="F138" s="112">
        <f>D138-E138</f>
        <v>139758.47999999998</v>
      </c>
    </row>
    <row r="139" spans="1:6" s="68" customFormat="1" ht="31.5">
      <c r="A139" s="169" t="s">
        <v>67</v>
      </c>
      <c r="B139" s="195">
        <v>200</v>
      </c>
      <c r="C139" s="99" t="s">
        <v>68</v>
      </c>
      <c r="D139" s="100">
        <f aca="true" t="shared" si="22" ref="D139:F144">D140</f>
        <v>1500</v>
      </c>
      <c r="E139" s="100">
        <f t="shared" si="22"/>
        <v>0</v>
      </c>
      <c r="F139" s="115">
        <f t="shared" si="22"/>
        <v>1500</v>
      </c>
    </row>
    <row r="140" spans="1:6" s="182" customFormat="1" ht="12.75">
      <c r="A140" s="185" t="s">
        <v>445</v>
      </c>
      <c r="B140" s="179">
        <v>200</v>
      </c>
      <c r="C140" s="175" t="s">
        <v>446</v>
      </c>
      <c r="D140" s="180">
        <f t="shared" si="22"/>
        <v>1500</v>
      </c>
      <c r="E140" s="180">
        <f t="shared" si="22"/>
        <v>0</v>
      </c>
      <c r="F140" s="177">
        <f t="shared" si="22"/>
        <v>1500</v>
      </c>
    </row>
    <row r="141" spans="1:6" s="182" customFormat="1" ht="45">
      <c r="A141" s="178" t="s">
        <v>463</v>
      </c>
      <c r="B141" s="179">
        <v>200</v>
      </c>
      <c r="C141" s="175" t="s">
        <v>447</v>
      </c>
      <c r="D141" s="180">
        <f t="shared" si="22"/>
        <v>1500</v>
      </c>
      <c r="E141" s="180">
        <f t="shared" si="22"/>
        <v>0</v>
      </c>
      <c r="F141" s="177">
        <f t="shared" si="22"/>
        <v>1500</v>
      </c>
    </row>
    <row r="142" spans="1:6" s="182" customFormat="1" ht="45">
      <c r="A142" s="178" t="s">
        <v>464</v>
      </c>
      <c r="B142" s="179">
        <v>200</v>
      </c>
      <c r="C142" s="175" t="s">
        <v>448</v>
      </c>
      <c r="D142" s="180">
        <f t="shared" si="22"/>
        <v>1500</v>
      </c>
      <c r="E142" s="180">
        <f t="shared" si="22"/>
        <v>0</v>
      </c>
      <c r="F142" s="177">
        <f t="shared" si="22"/>
        <v>1500</v>
      </c>
    </row>
    <row r="143" spans="1:6" s="68" customFormat="1" ht="101.25">
      <c r="A143" s="163" t="s">
        <v>319</v>
      </c>
      <c r="B143" s="52">
        <v>200</v>
      </c>
      <c r="C143" s="67" t="s">
        <v>321</v>
      </c>
      <c r="D143" s="59">
        <f t="shared" si="22"/>
        <v>1500</v>
      </c>
      <c r="E143" s="59">
        <f t="shared" si="22"/>
        <v>0</v>
      </c>
      <c r="F143" s="111">
        <f t="shared" si="22"/>
        <v>1500</v>
      </c>
    </row>
    <row r="144" spans="1:6" s="68" customFormat="1" ht="33.75">
      <c r="A144" s="173" t="s">
        <v>398</v>
      </c>
      <c r="B144" s="184">
        <v>200</v>
      </c>
      <c r="C144" s="67" t="s">
        <v>449</v>
      </c>
      <c r="D144" s="59">
        <f t="shared" si="22"/>
        <v>1500</v>
      </c>
      <c r="E144" s="59">
        <f t="shared" si="22"/>
        <v>0</v>
      </c>
      <c r="F144" s="111">
        <f t="shared" si="22"/>
        <v>1500</v>
      </c>
    </row>
    <row r="145" spans="1:6" s="191" customFormat="1" ht="33.75">
      <c r="A145" s="187" t="s">
        <v>41</v>
      </c>
      <c r="B145" s="188">
        <v>200</v>
      </c>
      <c r="C145" s="186" t="s">
        <v>320</v>
      </c>
      <c r="D145" s="189">
        <v>1500</v>
      </c>
      <c r="E145" s="189">
        <v>0</v>
      </c>
      <c r="F145" s="190">
        <f>D145-E145</f>
        <v>1500</v>
      </c>
    </row>
    <row r="146" spans="1:6" s="68" customFormat="1" ht="13.5" thickBot="1">
      <c r="A146" s="170"/>
      <c r="B146" s="20"/>
      <c r="C146" s="7"/>
      <c r="D146" s="76"/>
      <c r="E146" s="76"/>
      <c r="F146" s="116"/>
    </row>
    <row r="147" spans="1:6" s="68" customFormat="1" ht="23.25" thickBot="1">
      <c r="A147" s="171" t="s">
        <v>166</v>
      </c>
      <c r="B147" s="21">
        <v>450</v>
      </c>
      <c r="C147" s="22" t="s">
        <v>165</v>
      </c>
      <c r="D147" s="63">
        <f>'доходы '!D16-D7</f>
        <v>-613200</v>
      </c>
      <c r="E147" s="64">
        <f>'доходы '!E16-расходы!E7</f>
        <v>4525925.35</v>
      </c>
      <c r="F147" s="117" t="s">
        <v>179</v>
      </c>
    </row>
    <row r="148" spans="1:6" s="68" customFormat="1" ht="12.75">
      <c r="A148" s="155"/>
      <c r="B148" s="8"/>
      <c r="C148" s="61"/>
      <c r="D148" s="17"/>
      <c r="E148" s="17"/>
      <c r="F148" s="118"/>
    </row>
    <row r="149" spans="1:6" s="68" customFormat="1" ht="12.75">
      <c r="A149" s="155"/>
      <c r="B149" s="8"/>
      <c r="C149" s="61"/>
      <c r="D149" s="17"/>
      <c r="E149" s="17"/>
      <c r="F149" s="118"/>
    </row>
    <row r="150" spans="1:6" s="68" customFormat="1" ht="12.75">
      <c r="A150" s="155"/>
      <c r="B150" s="8"/>
      <c r="C150" s="61"/>
      <c r="D150" s="17"/>
      <c r="E150" s="17"/>
      <c r="F150" s="118"/>
    </row>
    <row r="151" spans="1:6" s="68" customFormat="1" ht="12.75">
      <c r="A151" s="155"/>
      <c r="B151" s="8"/>
      <c r="C151" s="61"/>
      <c r="D151" s="17"/>
      <c r="E151" s="17"/>
      <c r="F151" s="118"/>
    </row>
    <row r="152" spans="1:6" s="68" customFormat="1" ht="12.75">
      <c r="A152" s="155"/>
      <c r="B152" s="8"/>
      <c r="C152" s="61"/>
      <c r="D152" s="17"/>
      <c r="E152" s="17"/>
      <c r="F152" s="118"/>
    </row>
    <row r="153" spans="1:6" s="68" customFormat="1" ht="12.75">
      <c r="A153" s="155"/>
      <c r="B153" s="8"/>
      <c r="C153" s="61"/>
      <c r="D153" s="17"/>
      <c r="E153" s="17"/>
      <c r="F153" s="118"/>
    </row>
    <row r="154" spans="1:6" s="68" customFormat="1" ht="12.75">
      <c r="A154" s="155"/>
      <c r="B154" s="8"/>
      <c r="C154" s="61"/>
      <c r="D154" s="17"/>
      <c r="E154" s="17"/>
      <c r="F154" s="118"/>
    </row>
    <row r="155" spans="1:6" s="68" customFormat="1" ht="12.75">
      <c r="A155" s="155"/>
      <c r="B155" s="8"/>
      <c r="C155" s="61"/>
      <c r="D155" s="17"/>
      <c r="E155" s="17"/>
      <c r="F155" s="118"/>
    </row>
    <row r="156" spans="1:43" s="68" customFormat="1" ht="12.75">
      <c r="A156" s="155"/>
      <c r="B156" s="8"/>
      <c r="C156" s="61"/>
      <c r="D156" s="17"/>
      <c r="E156" s="17"/>
      <c r="F156" s="118"/>
      <c r="K156" s="8"/>
      <c r="AQ156" s="8"/>
    </row>
    <row r="157" spans="1:256" s="68" customFormat="1" ht="12.75">
      <c r="A157" s="155"/>
      <c r="B157" s="8"/>
      <c r="C157" s="61"/>
      <c r="D157" s="17"/>
      <c r="E157" s="17"/>
      <c r="F157" s="11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60" spans="11:43" ht="12.75">
      <c r="K160" s="68"/>
      <c r="AQ160" s="68"/>
    </row>
    <row r="161" spans="7:256" ht="12.75"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/>
      <c r="DW161" s="68"/>
      <c r="DX161" s="68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8"/>
      <c r="FM161" s="68"/>
      <c r="FN161" s="68"/>
      <c r="FO161" s="68"/>
      <c r="FP161" s="68"/>
      <c r="FQ161" s="68"/>
      <c r="FR161" s="68"/>
      <c r="FS161" s="68"/>
      <c r="FT161" s="68"/>
      <c r="FU161" s="68"/>
      <c r="FV161" s="68"/>
      <c r="FW161" s="68"/>
      <c r="FX161" s="68"/>
      <c r="FY161" s="68"/>
      <c r="FZ161" s="68"/>
      <c r="GA161" s="68"/>
      <c r="GB161" s="68"/>
      <c r="GC161" s="68"/>
      <c r="GD161" s="68"/>
      <c r="GE161" s="68"/>
      <c r="GF161" s="68"/>
      <c r="GG161" s="68"/>
      <c r="GH161" s="68"/>
      <c r="GI161" s="68"/>
      <c r="GJ161" s="68"/>
      <c r="GK161" s="68"/>
      <c r="GL161" s="68"/>
      <c r="GM161" s="68"/>
      <c r="GN161" s="68"/>
      <c r="GO161" s="68"/>
      <c r="GP161" s="68"/>
      <c r="GQ161" s="68"/>
      <c r="GR161" s="68"/>
      <c r="GS161" s="68"/>
      <c r="GT161" s="68"/>
      <c r="GU161" s="68"/>
      <c r="GV161" s="68"/>
      <c r="GW161" s="68"/>
      <c r="GX161" s="68"/>
      <c r="GY161" s="68"/>
      <c r="GZ161" s="68"/>
      <c r="HA161" s="68"/>
      <c r="HB161" s="68"/>
      <c r="HC161" s="68"/>
      <c r="HD161" s="68"/>
      <c r="HE161" s="68"/>
      <c r="HF161" s="68"/>
      <c r="HG161" s="68"/>
      <c r="HH161" s="68"/>
      <c r="HI161" s="68"/>
      <c r="HJ161" s="68"/>
      <c r="HK161" s="68"/>
      <c r="HL161" s="68"/>
      <c r="HM161" s="68"/>
      <c r="HN161" s="68"/>
      <c r="HO161" s="68"/>
      <c r="HP161" s="68"/>
      <c r="HQ161" s="68"/>
      <c r="HR161" s="68"/>
      <c r="HS161" s="68"/>
      <c r="HT161" s="68"/>
      <c r="HU161" s="68"/>
      <c r="HV161" s="68"/>
      <c r="HW161" s="68"/>
      <c r="HX161" s="68"/>
      <c r="HY161" s="68"/>
      <c r="HZ161" s="68"/>
      <c r="IA161" s="68"/>
      <c r="IB161" s="68"/>
      <c r="IC161" s="68"/>
      <c r="ID161" s="68"/>
      <c r="IE161" s="68"/>
      <c r="IF161" s="68"/>
      <c r="IG161" s="68"/>
      <c r="IH161" s="68"/>
      <c r="II161" s="68"/>
      <c r="IJ161" s="68"/>
      <c r="IK161" s="68"/>
      <c r="IL161" s="68"/>
      <c r="IM161" s="68"/>
      <c r="IN161" s="68"/>
      <c r="IO161" s="68"/>
      <c r="IP161" s="68"/>
      <c r="IQ161" s="68"/>
      <c r="IR161" s="68"/>
      <c r="IS161" s="68"/>
      <c r="IT161" s="68"/>
      <c r="IU161" s="68"/>
      <c r="IV161" s="68"/>
    </row>
    <row r="162" spans="1:43" s="68" customFormat="1" ht="12.75">
      <c r="A162" s="155"/>
      <c r="B162" s="8"/>
      <c r="C162" s="61"/>
      <c r="D162" s="17"/>
      <c r="E162" s="17"/>
      <c r="F162" s="118"/>
      <c r="K162" s="8"/>
      <c r="AQ162" s="8"/>
    </row>
    <row r="163" spans="1:256" s="68" customFormat="1" ht="12.75">
      <c r="A163" s="155"/>
      <c r="B163" s="8"/>
      <c r="C163" s="61"/>
      <c r="D163" s="17"/>
      <c r="E163" s="17"/>
      <c r="F163" s="11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6" spans="11:43" ht="12.75">
      <c r="K166" s="68"/>
      <c r="AQ166" s="68"/>
    </row>
    <row r="167" spans="7:256" ht="12.75">
      <c r="G167" s="68"/>
      <c r="H167" s="68"/>
      <c r="I167" s="68"/>
      <c r="J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  <c r="DZ167" s="68"/>
      <c r="EA167" s="68"/>
      <c r="EB167" s="68"/>
      <c r="EC167" s="68"/>
      <c r="ED167" s="68"/>
      <c r="EE167" s="68"/>
      <c r="EF167" s="68"/>
      <c r="EG167" s="68"/>
      <c r="EH167" s="68"/>
      <c r="EI167" s="68"/>
      <c r="EJ167" s="68"/>
      <c r="EK167" s="68"/>
      <c r="EL167" s="68"/>
      <c r="EM167" s="68"/>
      <c r="EN167" s="68"/>
      <c r="EO167" s="68"/>
      <c r="EP167" s="68"/>
      <c r="EQ167" s="68"/>
      <c r="ER167" s="68"/>
      <c r="ES167" s="68"/>
      <c r="ET167" s="68"/>
      <c r="EU167" s="68"/>
      <c r="EV167" s="68"/>
      <c r="EW167" s="68"/>
      <c r="EX167" s="68"/>
      <c r="EY167" s="68"/>
      <c r="EZ167" s="68"/>
      <c r="FA167" s="68"/>
      <c r="FB167" s="68"/>
      <c r="FC167" s="68"/>
      <c r="FD167" s="68"/>
      <c r="FE167" s="68"/>
      <c r="FF167" s="68"/>
      <c r="FG167" s="68"/>
      <c r="FH167" s="68"/>
      <c r="FI167" s="68"/>
      <c r="FJ167" s="68"/>
      <c r="FK167" s="68"/>
      <c r="FL167" s="68"/>
      <c r="FM167" s="68"/>
      <c r="FN167" s="68"/>
      <c r="FO167" s="68"/>
      <c r="FP167" s="68"/>
      <c r="FQ167" s="68"/>
      <c r="FR167" s="68"/>
      <c r="FS167" s="68"/>
      <c r="FT167" s="68"/>
      <c r="FU167" s="68"/>
      <c r="FV167" s="68"/>
      <c r="FW167" s="68"/>
      <c r="FX167" s="68"/>
      <c r="FY167" s="68"/>
      <c r="FZ167" s="68"/>
      <c r="GA167" s="68"/>
      <c r="GB167" s="68"/>
      <c r="GC167" s="68"/>
      <c r="GD167" s="68"/>
      <c r="GE167" s="68"/>
      <c r="GF167" s="68"/>
      <c r="GG167" s="68"/>
      <c r="GH167" s="68"/>
      <c r="GI167" s="68"/>
      <c r="GJ167" s="68"/>
      <c r="GK167" s="68"/>
      <c r="GL167" s="68"/>
      <c r="GM167" s="68"/>
      <c r="GN167" s="68"/>
      <c r="GO167" s="68"/>
      <c r="GP167" s="68"/>
      <c r="GQ167" s="68"/>
      <c r="GR167" s="68"/>
      <c r="GS167" s="68"/>
      <c r="GT167" s="68"/>
      <c r="GU167" s="68"/>
      <c r="GV167" s="68"/>
      <c r="GW167" s="68"/>
      <c r="GX167" s="68"/>
      <c r="GY167" s="68"/>
      <c r="GZ167" s="68"/>
      <c r="HA167" s="68"/>
      <c r="HB167" s="68"/>
      <c r="HC167" s="68"/>
      <c r="HD167" s="68"/>
      <c r="HE167" s="68"/>
      <c r="HF167" s="68"/>
      <c r="HG167" s="68"/>
      <c r="HH167" s="68"/>
      <c r="HI167" s="68"/>
      <c r="HJ167" s="68"/>
      <c r="HK167" s="68"/>
      <c r="HL167" s="68"/>
      <c r="HM167" s="68"/>
      <c r="HN167" s="68"/>
      <c r="HO167" s="68"/>
      <c r="HP167" s="68"/>
      <c r="HQ167" s="68"/>
      <c r="HR167" s="68"/>
      <c r="HS167" s="68"/>
      <c r="HT167" s="68"/>
      <c r="HU167" s="68"/>
      <c r="HV167" s="68"/>
      <c r="HW167" s="68"/>
      <c r="HX167" s="68"/>
      <c r="HY167" s="68"/>
      <c r="HZ167" s="68"/>
      <c r="IA167" s="68"/>
      <c r="IB167" s="68"/>
      <c r="IC167" s="68"/>
      <c r="ID167" s="68"/>
      <c r="IE167" s="68"/>
      <c r="IF167" s="68"/>
      <c r="IG167" s="68"/>
      <c r="IH167" s="68"/>
      <c r="II167" s="68"/>
      <c r="IJ167" s="68"/>
      <c r="IK167" s="68"/>
      <c r="IL167" s="68"/>
      <c r="IM167" s="68"/>
      <c r="IN167" s="68"/>
      <c r="IO167" s="68"/>
      <c r="IP167" s="68"/>
      <c r="IQ167" s="68"/>
      <c r="IR167" s="68"/>
      <c r="IS167" s="68"/>
      <c r="IT167" s="68"/>
      <c r="IU167" s="68"/>
      <c r="IV167" s="68"/>
    </row>
    <row r="168" spans="1:256" s="68" customFormat="1" ht="12.75">
      <c r="A168" s="155"/>
      <c r="B168" s="8"/>
      <c r="C168" s="61"/>
      <c r="D168" s="17"/>
      <c r="E168" s="17"/>
      <c r="F168" s="11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</sheetData>
  <sheetProtection/>
  <printOptions/>
  <pageMargins left="0.7874015748031497" right="0.2755905511811024" top="0.35433070866141736" bottom="0.5905511811023623" header="0.31496062992125984" footer="0.5118110236220472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</cp:lastModifiedBy>
  <cp:lastPrinted>2016-06-16T05:42:04Z</cp:lastPrinted>
  <dcterms:created xsi:type="dcterms:W3CDTF">1999-06-18T11:49:53Z</dcterms:created>
  <dcterms:modified xsi:type="dcterms:W3CDTF">2016-06-16T05:42:08Z</dcterms:modified>
  <cp:category/>
  <cp:version/>
  <cp:contentType/>
  <cp:contentStatus/>
</cp:coreProperties>
</file>