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5" yWindow="65521" windowWidth="10725" windowHeight="8100" activeTab="0"/>
  </bookViews>
  <sheets>
    <sheet name="Источники" sheetId="1" r:id="rId1"/>
    <sheet name="доходы " sheetId="2" r:id="rId2"/>
    <sheet name="расходы" sheetId="3" r:id="rId3"/>
  </sheets>
  <definedNames>
    <definedName name="_xlnm.Print_Area" localSheetId="1">'доходы '!$A$1:$F$91</definedName>
    <definedName name="_xlnm.Print_Area" localSheetId="2">'расходы'!$A$1:$G$156</definedName>
  </definedNames>
  <calcPr fullCalcOnLoad="1"/>
</workbook>
</file>

<file path=xl/sharedStrings.xml><?xml version="1.0" encoding="utf-8"?>
<sst xmlns="http://schemas.openxmlformats.org/spreadsheetml/2006/main" count="847" uniqueCount="488">
  <si>
    <t>951 0801 0410073850 611</t>
  </si>
  <si>
    <t>951 0801 0410073850 610</t>
  </si>
  <si>
    <t>951 0801 04100S3850 600</t>
  </si>
  <si>
    <t>951 0801 04100S3850 610</t>
  </si>
  <si>
    <t>951 0801 04100S3850 611</t>
  </si>
  <si>
    <t>951 0409 0710003470  000</t>
  </si>
  <si>
    <t>951 0409 0710003470 240</t>
  </si>
  <si>
    <t>951 0409 0710003470  244</t>
  </si>
  <si>
    <t>Расходы на оформление технических паспортов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</si>
  <si>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951  1  14  06000  00  0000  430</t>
  </si>
  <si>
    <t>951 1  14  00000  00  0000  000</t>
  </si>
  <si>
    <t xml:space="preserve">Главный бухгалтер ________________  </t>
  </si>
  <si>
    <t>Мероприятия по повышению общего уровня благоустройства территории поселения, организации сбора 
 и вывоза ТБО, озеленения населенных пунктов в рамках подпрограммы «Благоустройство населенных пунктов Лозновского сельского поселения» муниципальной программы Лозновского сельского поселения
  «Обеспечение качественными жилищно-коммунальными услугами населения</t>
  </si>
  <si>
    <t>951 0503 0130023040 000</t>
  </si>
  <si>
    <t xml:space="preserve">951 0503 0130023040 244 </t>
  </si>
  <si>
    <t xml:space="preserve">951 0600 0000000000 000 </t>
  </si>
  <si>
    <t xml:space="preserve">Организация и размещение тематических материалов направленных на информирование населения о  
 безопасном поведении в экстремальных ситуациях в рамках прдпрограммы "Профилактика экстремизма и
  терроризма в Лозновском сельском поселении» муниципальной программы Лозновского сельского 
 поселения «Обеспечение общественного порядка и противодействие преступности» (Прочая закупка 
 товаров, работ и услуг для обеспечения государственных (муниципальных) нужд)
</t>
  </si>
  <si>
    <t>Уплата штрафов и иных платежей</t>
  </si>
  <si>
    <t xml:space="preserve">951 0104 0000000000 000 </t>
  </si>
  <si>
    <t xml:space="preserve">951 0107 0000000000 000 </t>
  </si>
  <si>
    <t xml:space="preserve">951 0107 9990090350 880 </t>
  </si>
  <si>
    <t xml:space="preserve">951 0113 0210021540 000 </t>
  </si>
  <si>
    <t xml:space="preserve">951 0113 0210021540 244 </t>
  </si>
  <si>
    <t xml:space="preserve">951 0113 0230021620 000 </t>
  </si>
  <si>
    <t>951 0113 0230021620 244</t>
  </si>
  <si>
    <t xml:space="preserve">951 0113 9990021020 000 </t>
  </si>
  <si>
    <t xml:space="preserve">951 0113 9990021020 244 </t>
  </si>
  <si>
    <t xml:space="preserve">951 0200 0000000 000 </t>
  </si>
  <si>
    <t xml:space="preserve">951 0203 0000000000 000 </t>
  </si>
  <si>
    <t xml:space="preserve">951 0203 9990000000 000 </t>
  </si>
  <si>
    <t xml:space="preserve">951 0203 9990051180 000 </t>
  </si>
  <si>
    <t xml:space="preserve">951 0203 9990051180 121 </t>
  </si>
  <si>
    <t>951 0203 9990051180 129</t>
  </si>
  <si>
    <t xml:space="preserve">951 0309 000000000 000 </t>
  </si>
  <si>
    <t xml:space="preserve">951 0309 0310021670 000 </t>
  </si>
  <si>
    <t>951 0309 0310021670 244</t>
  </si>
  <si>
    <t xml:space="preserve">Мероприятия по обеспечению безопасности на воде в рамках подпрограммы «Безопасность на воде»муниципальной программы Лозновскогосельского поселения «Защита населения и территории от 
чрезвычайныхситуаций,обеспечение пожарной безопасности и безопасности людей на водных 
 объектах» </t>
  </si>
  <si>
    <t>Мероприятия по обеспечению пожарной безопасности в рамках подпрограммы «Пожарная безопасность»  муниципальной программы Лозновскогосельского поселения «Защита населения и территории от чрезвычайных ситуаций, обеспечение пожарной безопасности и безопасности людей на водных  объектах»</t>
  </si>
  <si>
    <t>951 0309 0330021710 000</t>
  </si>
  <si>
    <t xml:space="preserve">951 0309 0330021710 244 </t>
  </si>
  <si>
    <t>951 0400 0000000000 000</t>
  </si>
  <si>
    <t xml:space="preserve">Прочая закупка товаров, работ и 
 услуг для обеспечения государственных (муниципальных) нужд
</t>
  </si>
  <si>
    <t xml:space="preserve"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</t>
  </si>
  <si>
    <t xml:space="preserve"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</t>
  </si>
  <si>
    <t>951 0409 0710022400  000</t>
  </si>
  <si>
    <t>951 0409 0710022400  244</t>
  </si>
  <si>
    <t xml:space="preserve"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</si>
  <si>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</si>
  <si>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</si>
  <si>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</si>
  <si>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</si>
  <si>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</si>
  <si>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</si>
  <si>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Прочая закупка товаров, работ и услуг для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</si>
  <si>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</si>
  <si>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</si>
  <si>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</si>
  <si>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</si>
  <si>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</si>
  <si>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</si>
  <si>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Благоустройство</t>
  </si>
  <si>
    <t xml:space="preserve">Культура   </t>
  </si>
  <si>
    <t>-</t>
  </si>
  <si>
    <r>
      <t xml:space="preserve">финансового органа           </t>
    </r>
    <r>
      <rPr>
        <b/>
        <sz val="8"/>
        <color indexed="8"/>
        <rFont val="Arial Cyr"/>
        <family val="0"/>
      </rPr>
      <t>АДМИНИСТРАЦИЯ ЛОЗНОВСКОГО СЕЛЬСКОГО ПОСЕЛЕНИЯ</t>
    </r>
  </si>
  <si>
    <t>БЮДЖЕТ ЛОЗНОВСКОГО СЕЛЬСКОГО ПОСЕЛЕНИЯ ЦИМЛЯНСКОГО РАЙОНА</t>
  </si>
  <si>
    <t>182  1  05  03020  01  0000  110</t>
  </si>
  <si>
    <t>Пени по единому сельскохозяйственному налогу</t>
  </si>
  <si>
    <t>Администрация Лозновского сельского поселения</t>
  </si>
  <si>
    <t>Социальное обеспечение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</si>
  <si>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</si>
  <si>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</si>
  <si>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951  2  02  01000  00  0000  151</t>
  </si>
  <si>
    <t>Дотации бюджетам субъектов Российской Федерации и мкниципальных образований</t>
  </si>
  <si>
    <t>951  2  02  01001  00  0000  151</t>
  </si>
  <si>
    <t>Дотации на выравнивание бюджетной обеспеченности</t>
  </si>
  <si>
    <t>951  2  02  01001  10  0000  151</t>
  </si>
  <si>
    <t>Охрана окружающей среды</t>
  </si>
  <si>
    <t>Другие вопросы в области охраны окружающей среды</t>
  </si>
  <si>
    <t>Физическая культура и спорт</t>
  </si>
  <si>
    <t>951 1100 0000000 000 000</t>
  </si>
  <si>
    <t>182  1  05  01050  01  0000  110</t>
  </si>
  <si>
    <t>182  1  05  01012  01  0000  110</t>
  </si>
  <si>
    <t>Штрафы, санкции, возмещение ущерба</t>
  </si>
  <si>
    <t>Денежные взыскания (штрафы), установленные законами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</si>
  <si>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зачисленные в бюджеты поселений</t>
  </si>
  <si>
    <t>Земельный налог с организаций, обладающих земельным участком,расположенных в границах сельских поселений</t>
  </si>
  <si>
    <t>Земельный налог с физических лиц, обладающих земельным участком,расположенных в границах сельских поселений</t>
  </si>
  <si>
    <t>Земельный налог с организаций</t>
  </si>
  <si>
    <t>Земельный налог с физических лиц</t>
  </si>
  <si>
    <t>182 1 06 6043 10 0000 110</t>
  </si>
  <si>
    <t>182  1  06  06040  00  0000  110</t>
  </si>
  <si>
    <t>182  1  06  06033  10  0000  110</t>
  </si>
  <si>
    <t>182  1  06  06030  00  0000  110</t>
  </si>
  <si>
    <t>60257833000</t>
  </si>
  <si>
    <t xml:space="preserve">                                  3. Источники финансирования дефицита бюджета</t>
  </si>
  <si>
    <t xml:space="preserve">Код источника </t>
  </si>
  <si>
    <t>финансирования</t>
  </si>
  <si>
    <t xml:space="preserve">дефицита бюджета </t>
  </si>
  <si>
    <t>Источники финансирования дефицитов бюджетов - всего</t>
  </si>
  <si>
    <t>500</t>
  </si>
  <si>
    <t>000 90  00  00  00  00  0000  000</t>
  </si>
  <si>
    <t>Источники внутреннеого финансирования бюджета</t>
  </si>
  <si>
    <t>520</t>
  </si>
  <si>
    <t>Бюджетные кредиты от других бюджетов бюджетной системы Российской Федерации</t>
  </si>
  <si>
    <t>000 01 03 00 00 00 00 0000 000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</si>
  <si>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</si>
  <si>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</si>
  <si>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</si>
  <si>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000 01 03 00 00 10 00 0000 710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</si>
  <si>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</si>
  <si>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000 01 03 00 00 00 00 0000 800</t>
  </si>
  <si>
    <t xml:space="preserve">Погашение бюджетами поселений кредитов от других бюджетов бюджетной системы Российской Федерации в валюте Российской Федерации </t>
  </si>
  <si>
    <t>000 01 03 00 00 10 00 0000 810</t>
  </si>
  <si>
    <t>Изменение остатков средств на счетах по учету  средств бюджетов</t>
  </si>
  <si>
    <t>700</t>
  </si>
  <si>
    <t>000 01  05  00  00  00  0000  000</t>
  </si>
  <si>
    <t>Увеличение остатков средств бюджетов</t>
  </si>
  <si>
    <t>710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</si>
  <si>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</si>
  <si>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</si>
  <si>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</si>
  <si>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</si>
  <si>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</si>
  <si>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</si>
  <si>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</si>
  <si>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</si>
  <si>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720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</si>
  <si>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</si>
  <si>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</si>
  <si>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</si>
  <si>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</si>
  <si>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</si>
  <si>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</si>
  <si>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</si>
  <si>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 xml:space="preserve">                                       (подпись)                (расшифровка подписи)</t>
  </si>
  <si>
    <t xml:space="preserve">                Форма 0503117  с.3</t>
  </si>
  <si>
    <t>951 1 14 060 25 00 0000 430</t>
  </si>
  <si>
    <t>951 1 14 060 25 10 0000 430</t>
  </si>
  <si>
    <t xml:space="preserve">802 1 16  00000  00 0000 000 </t>
  </si>
  <si>
    <t>Реализация направления расходов в рамках деятельности Администрации Лозновского сельского поселения(Уплата прочих  налогов, сборов и иных платежей)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</si>
  <si>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"Противодействие коррупции в Лозновском сельском поселении" муниципальной программы Лозновского сельского поселения "Обеспечение общественного порядка и противодействие преступности"(Иные закупки товаров, работ и услуг для обеспечения государственных(муниципальных) нужд)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</si>
  <si>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</si>
  <si>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</si>
  <si>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</si>
  <si>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</si>
  <si>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</si>
  <si>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</si>
  <si>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>НАЛОГИ НА ТОВАРЫ (РАБОТЫ, УСЛУГИ), РЕАЛИЗУЕМЫЕ НА ТЕРРИТОРИИ РОССИЙСКОЙ ФЕДЕРАЦИИ</t>
  </si>
  <si>
    <t>100 1 03 00000 00 0000 000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</si>
  <si>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</si>
  <si>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</si>
  <si>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</si>
  <si>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</si>
  <si>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</si>
  <si>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100 1 03 02260 01 0000 110</t>
  </si>
  <si>
    <t>100 1 03 02250 01 0000 110</t>
  </si>
  <si>
    <t>100 1 03 02240 01 0000 110</t>
  </si>
  <si>
    <t>100 1 03 02230 01 0000 110</t>
  </si>
  <si>
    <t>100 1 03 02000 01 0000 110</t>
  </si>
  <si>
    <t>Подпрограмма  «Создание условий для обеспечения качественными коммунальными услугами населения Лозновскогоо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</t>
  </si>
  <si>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</si>
  <si>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</si>
  <si>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</si>
  <si>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</si>
  <si>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</si>
  <si>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</si>
  <si>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</si>
  <si>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</si>
  <si>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Код</t>
  </si>
  <si>
    <t>стро-</t>
  </si>
  <si>
    <t>ки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</si>
  <si>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</si>
  <si>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</si>
  <si>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</si>
  <si>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</si>
  <si>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</si>
  <si>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</si>
  <si>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</si>
  <si>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</si>
  <si>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</si>
  <si>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</si>
  <si>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</si>
  <si>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</si>
  <si>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</si>
  <si>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</si>
  <si>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</si>
  <si>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</si>
  <si>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</si>
  <si>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</si>
  <si>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</si>
  <si>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по бюджетной </t>
  </si>
  <si>
    <t>классификации</t>
  </si>
  <si>
    <t>по бюджетной</t>
  </si>
  <si>
    <t xml:space="preserve">Код дохода </t>
  </si>
  <si>
    <t>Наименование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</si>
  <si>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</si>
  <si>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</si>
  <si>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</si>
  <si>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</si>
  <si>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</si>
  <si>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</si>
  <si>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</si>
  <si>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</si>
  <si>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</si>
  <si>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</si>
  <si>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</si>
  <si>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</si>
  <si>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</si>
  <si>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</si>
  <si>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</si>
  <si>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</si>
  <si>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</si>
  <si>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Единый сельскохозяйственный налог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</si>
  <si>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</si>
  <si>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</si>
  <si>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</si>
  <si>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</si>
  <si>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</si>
  <si>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</si>
  <si>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</si>
  <si>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</si>
  <si>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</si>
  <si>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</si>
  <si>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</si>
  <si>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</si>
  <si>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</si>
  <si>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</si>
  <si>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</si>
  <si>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</si>
  <si>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</si>
  <si>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</si>
  <si>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</si>
  <si>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</si>
  <si>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</si>
  <si>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</si>
  <si>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</si>
  <si>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</si>
  <si>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</si>
  <si>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</si>
  <si>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</si>
  <si>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</si>
  <si>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</si>
  <si>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</si>
  <si>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182  1  01  02000  01  0000  110</t>
  </si>
  <si>
    <t>182  1  01  02010  01  0000  110</t>
  </si>
  <si>
    <t>182  1  01  02020  01  0000  110</t>
  </si>
  <si>
    <t>182  1  01  02030  01  0000  110</t>
  </si>
  <si>
    <t>182  1  05  01000  00  0000  110</t>
  </si>
  <si>
    <t>182  1  05  01010  01  0000  110</t>
  </si>
  <si>
    <t>182  1  05  01011  01  0000  110</t>
  </si>
  <si>
    <t>182  1  05  01020  01  0000  110</t>
  </si>
  <si>
    <t>182  1  05  01021  01  0000  110</t>
  </si>
  <si>
    <t>182  1  05  03000  01  0000  110</t>
  </si>
  <si>
    <t>182  1  05  03010  01  0000  110</t>
  </si>
  <si>
    <t>182  1  06  01000  00  0000  110</t>
  </si>
  <si>
    <t>182  1  06  01030  10  0000  110</t>
  </si>
  <si>
    <t>182  1  06  06000  00  0000  110</t>
  </si>
  <si>
    <t>951  1  08  04000  01  0000  110</t>
  </si>
  <si>
    <t>951  1  08  04020  01  0000  110</t>
  </si>
  <si>
    <t>182  1  09  04000  00  0000  110</t>
  </si>
  <si>
    <t>182  1  09  04050  00  0000  110</t>
  </si>
  <si>
    <t>182  1  09  04053  10  0000  110</t>
  </si>
  <si>
    <t xml:space="preserve">  1  11  00000  00  0000  000</t>
  </si>
  <si>
    <t>815  1  11  05000  00  0000  120</t>
  </si>
  <si>
    <t>815  1  11  05010  00  0000  120</t>
  </si>
  <si>
    <t>815  1  11  05013  10  0000  120</t>
  </si>
  <si>
    <t>951  1  11  05020  00  0000  120</t>
  </si>
  <si>
    <t>951  1  11  05025  10  0000  120</t>
  </si>
  <si>
    <t>951  2  02  00000  00  0000  000</t>
  </si>
  <si>
    <t xml:space="preserve"> 2  00  00000  00  0000  000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</si>
  <si>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</si>
  <si>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</si>
  <si>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</si>
  <si>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</si>
  <si>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</si>
  <si>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</si>
  <si>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</si>
  <si>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</si>
  <si>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1  01  00000  00  0000  000</t>
  </si>
  <si>
    <t xml:space="preserve"> 1  05  00000  00  0000  000</t>
  </si>
  <si>
    <t xml:space="preserve">  1  06  00000  00  0000  000</t>
  </si>
  <si>
    <t xml:space="preserve"> 1  08  00000  00  0000  000</t>
  </si>
  <si>
    <t xml:space="preserve"> 1  09  00000  00  0000  000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</si>
  <si>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</si>
  <si>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</si>
  <si>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</si>
  <si>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</si>
  <si>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Функционирование высшего должностного лица субъекта Российской Федерации и муниципального образования</t>
  </si>
  <si>
    <t>951 0409 0000000 000 000</t>
  </si>
  <si>
    <t>951 0801 0000000 000 000</t>
  </si>
  <si>
    <t>802  1  16 51040  00  0000  140</t>
  </si>
  <si>
    <t>802  1  16  51040  02  0000  140</t>
  </si>
  <si>
    <t>Определение перечня должностных лиц, уполномоченных составлять протоколы об административных правонарушениях, предусмотренных частью 1 статьи 11.2 Областного закона от 25 октября 2002 года № 273-ЗС «Об административных правонарушениях»</t>
  </si>
  <si>
    <t>Доходы от продажи земельных участков, находящихся в собственности сельских поселений (за исключением земельных участков муниципальных автономных и бюджетных учреждений)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</si>
  <si>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</si>
  <si>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налога на имущество организаций и земельного налога</t>
  </si>
  <si>
    <t>Уплата прочих налогов, сборов и иных платежей</t>
  </si>
  <si>
    <t xml:space="preserve">951 0104 9990072390 000 </t>
  </si>
  <si>
    <t xml:space="preserve">951 0104 9990072390 244 </t>
  </si>
  <si>
    <t>ОБЕСПЕЧЕНИЕ ПРОВЕДЕНИЯ ВЫБОРОВ И РЕФЕРЕНДУМОВ</t>
  </si>
  <si>
    <t>Проведение выборов в представительный орган муниципального образования Лозновского сельского поселения (Специальные расходы)</t>
  </si>
  <si>
    <t xml:space="preserve">951 0500 0000000000 000 </t>
  </si>
  <si>
    <t xml:space="preserve">951 0503 0000000000 000 </t>
  </si>
  <si>
    <t xml:space="preserve"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</t>
  </si>
  <si>
    <t xml:space="preserve"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</t>
  </si>
  <si>
    <t>951 0503 0130023030 000</t>
  </si>
  <si>
    <t>Прочая закупка товаров, работ и 
 услуг для обеспечения государственных (муниципальных) нужд</t>
  </si>
  <si>
    <t xml:space="preserve">951 0503 0130023030 244 </t>
  </si>
  <si>
    <t>ОБРАЗОВАНИЕ</t>
  </si>
  <si>
    <t>Профессиональная подготовка, переподготовка и повышение квалификации</t>
  </si>
  <si>
    <t>Расходы на обеспечение деятельности муниципальных органов Лозновского сельского поселения в  рамках обеспечения деятельности Администрации Лозновского сельского поселения</t>
  </si>
  <si>
    <t>951 0700 0000000000 000</t>
  </si>
  <si>
    <t xml:space="preserve">951 0605 0000000 000 </t>
  </si>
  <si>
    <t>951 0705 0000000000 000</t>
  </si>
  <si>
    <t>951 0705 8910000190 000</t>
  </si>
  <si>
    <t>951 0705 8910000190 244</t>
  </si>
  <si>
    <t>951 0800 0000000000 000</t>
  </si>
  <si>
    <t>951 0801 0410000590 611</t>
  </si>
  <si>
    <t xml:space="preserve">951 1001 0000000000 000 </t>
  </si>
  <si>
    <t xml:space="preserve">951 1000 0000000000 000 </t>
  </si>
  <si>
    <t>951 1001 9990010050 000</t>
  </si>
  <si>
    <t>Пособия, компенсации и иные социальные выплаты гражданам, кроме публичных нормативных обязательств</t>
  </si>
  <si>
    <t>951 1001 9990010050 321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</si>
  <si>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</t>
  </si>
  <si>
    <t xml:space="preserve">951 1101 0610021950 244 </t>
  </si>
  <si>
    <t xml:space="preserve">951 1101 0610021950 000 </t>
  </si>
  <si>
    <t xml:space="preserve">951 0113 0000000000 000 </t>
  </si>
  <si>
    <t xml:space="preserve">951 0300 0000000000 000 </t>
  </si>
  <si>
    <t>951 0409 0710073510  000</t>
  </si>
  <si>
    <t>951 0409 0710073510 244</t>
  </si>
  <si>
    <t>951 2 19 05000 10 0000 151</t>
  </si>
  <si>
    <t>Тодыка Ю.А.</t>
  </si>
  <si>
    <t>ВОЗВРАТ ОСТАТКОВ СУБСИДИЙ, СУБВЕНЦИЙ И ИНЫХ МЕЖБЮДЖЕТНЫХ 
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</si>
  <si>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
 назначение, прошлых лет из бюджетов поселений</t>
  </si>
  <si>
    <t>951 2 19 00000 00 0000 000</t>
  </si>
  <si>
    <t>ДОХОДЫ ОТ ОКАЗАНИЯ ПЛАТНЫХ УСЛУГ (РАБОТ) И КОМПЕНСАЦИИ ЗАТРАТ ГОСУДАРСТВА</t>
  </si>
  <si>
    <t>951 1 13 00000 00 0000 000</t>
  </si>
  <si>
    <t>Прочие доходы от компенсации затрат  бюджетов поселений</t>
  </si>
  <si>
    <t>951 1 13 02995 00 0000 130</t>
  </si>
  <si>
    <t>951 1 13 02995 10 0000 130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</si>
  <si>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</si>
  <si>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>951 0113 9990028320 000</t>
  </si>
  <si>
    <t>951 0113 9990028320 244</t>
  </si>
  <si>
    <t>Прочие расходы в рамках обеспечения деятельности Администрации Лозновского сельского поселения(Иные закупки товаров, работ и услуг для обеспечения государственных (муниципальных) нужд)</t>
  </si>
  <si>
    <t>951 0113 9990099890  000</t>
  </si>
  <si>
    <t>951 0113 9990099890  244</t>
  </si>
  <si>
    <t xml:space="preserve">951 0503 0120000000 000 </t>
  </si>
  <si>
    <t xml:space="preserve">951 0503 0120023010 000 </t>
  </si>
  <si>
    <t xml:space="preserve">951 0503 0120023010 244 </t>
  </si>
  <si>
    <t xml:space="preserve">951 0409 07100S3510 244 </t>
  </si>
  <si>
    <t xml:space="preserve">951 0409 07100S3510 000 </t>
  </si>
  <si>
    <t>Обеспечение деятельности Администрации Лозновского сельского поселения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</si>
  <si>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</si>
  <si>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>Иные выплаты персоналу,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</si>
  <si>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(государственных) муниципальных органов</t>
  </si>
  <si>
    <t xml:space="preserve">951 0102 88 0 00 00000 000 </t>
  </si>
  <si>
    <t xml:space="preserve">000  9600  00 0 00 00000  000  </t>
  </si>
  <si>
    <t xml:space="preserve">951 0000 00 0 00 00000 000 </t>
  </si>
  <si>
    <t xml:space="preserve">951  0100  00 0 00 00000  000 </t>
  </si>
  <si>
    <t xml:space="preserve">951  0102  00 0 00 00000  000  </t>
  </si>
  <si>
    <t>Обеспечение функционирования Лозновского сельского поселения</t>
  </si>
  <si>
    <t>Глава Лозновского сельского поселения</t>
  </si>
  <si>
    <t xml:space="preserve">951 0102 88 1 00 00000 000 </t>
  </si>
  <si>
    <t>951 0102 88 1 00 00110 120</t>
  </si>
  <si>
    <t>Фонд оплаты труда государственных (муниципальных) органов</t>
  </si>
  <si>
    <t>951 0102 88 1 00 00110 121</t>
  </si>
  <si>
    <t xml:space="preserve">951 0102 88 1 00 00110 122 </t>
  </si>
  <si>
    <t>951 0102 88 1 00 00110 129</t>
  </si>
  <si>
    <t xml:space="preserve">951 0104 8900000000 000 </t>
  </si>
  <si>
    <t>951 0104 89100 00000 000</t>
  </si>
  <si>
    <t xml:space="preserve">951 0104 8910000110 120 </t>
  </si>
  <si>
    <t xml:space="preserve">951 0104 8910000110 121 </t>
  </si>
  <si>
    <t>Иные выплаты персоналу , 
 за исключением фонда оплаты труда</t>
  </si>
  <si>
    <t xml:space="preserve">951 0104 8910000110 122 </t>
  </si>
  <si>
    <t xml:space="preserve">951 0104 8910000110 129 </t>
  </si>
  <si>
    <t>951 0104 89 1 00 00190 000</t>
  </si>
  <si>
    <t>Иные закупки товаров, работ, услуг для государственных (муниципальных) нужд</t>
  </si>
  <si>
    <t xml:space="preserve">951 0104 89 1 0000190 240 </t>
  </si>
  <si>
    <t>Прочая закупка товаров, работ и услуг для обеспечения государственных (муниципальных) нужд</t>
  </si>
  <si>
    <t xml:space="preserve">951 0104 89 1 00 00190 244 </t>
  </si>
  <si>
    <t xml:space="preserve">951 0104 89 1 00 99990 850 </t>
  </si>
  <si>
    <t xml:space="preserve">951 0104 99  0 00 00000 000 </t>
  </si>
  <si>
    <t>Непрограммные расходы</t>
  </si>
  <si>
    <t xml:space="preserve">951 0104 99 9 00 00000 000 </t>
  </si>
  <si>
    <t>951 0107 99 9 00 00000 000</t>
  </si>
  <si>
    <t>951 0113 02 0 00 00000 000</t>
  </si>
  <si>
    <t>Подпрограмма «Противодействие коррупции в Новоцимлянском сельском поселении»</t>
  </si>
  <si>
    <t>951 0113 02 1 00 00000 000</t>
  </si>
  <si>
    <t>Подпрограмма «Комплексные меры противодействия злоупотреблению наркотиками и их незаконному обороту»</t>
  </si>
  <si>
    <t>951 0113 02 2 00 00000 000</t>
  </si>
  <si>
    <t xml:space="preserve">Подпрограмма "Профилактика экстремизма и терроризма» </t>
  </si>
  <si>
    <t xml:space="preserve">951 0113 0220021610 000 </t>
  </si>
  <si>
    <t xml:space="preserve">951 0113 0220021610 244 </t>
  </si>
  <si>
    <t>951 0113 02 3 00 00000 000</t>
  </si>
  <si>
    <t>951 0113 89 1 00 00000 000</t>
  </si>
  <si>
    <t xml:space="preserve">951 0113 89 1 00 99990 850 </t>
  </si>
  <si>
    <t xml:space="preserve">951 0113 89 1 00 99990 852 </t>
  </si>
  <si>
    <t xml:space="preserve">951 0113 89 1 00 99990 853 </t>
  </si>
  <si>
    <t>951 0113 99 9 00 00000 000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</si>
  <si>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</t>
  </si>
  <si>
    <t>Закупка товаров, работ и услуг для государственных (муниципальных) нужд</t>
  </si>
  <si>
    <t>951 0113 99 9 00 21020 200</t>
  </si>
  <si>
    <t>Иные закупки товаров, работ и услуг для государственных (муниципальных ) нужд</t>
  </si>
  <si>
    <t>951 0113 99 9 00 21020 240</t>
  </si>
  <si>
    <t>951 0113 99 9 00 28320 200</t>
  </si>
  <si>
    <t>951 0113 99 9 0028320 240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</si>
  <si>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</t>
  </si>
  <si>
    <t xml:space="preserve"> Расходы на выплаты персоналу государственных (муниципальных) органов</t>
  </si>
  <si>
    <t>951 0203 99 9 00 51180 120</t>
  </si>
  <si>
    <t>Подпрограмма "Пожарная безопасность"</t>
  </si>
  <si>
    <t>951 0309 03 1 00 00000 000</t>
  </si>
  <si>
    <t>Подпрограмма "Обеспечение безопасности на воде"</t>
  </si>
  <si>
    <t>951 0309 03 3 00 00000 000</t>
  </si>
  <si>
    <t>951 0309 03 1 00 21670 240</t>
  </si>
  <si>
    <t>951 0309 03 3 00 21710 240</t>
  </si>
  <si>
    <t xml:space="preserve">951 0409 07 0 00 00000 000 </t>
  </si>
  <si>
    <t>Подпрограмма «Развитие транспортной инфраструктуры»</t>
  </si>
  <si>
    <t xml:space="preserve">951 0409 07 1 00 00000 000 </t>
  </si>
  <si>
    <t xml:space="preserve">951 0409 07 1 00 S3510 240 </t>
  </si>
  <si>
    <t>951 0409 07 1 00 73510 240</t>
  </si>
  <si>
    <t>951 0409 0710022400 240</t>
  </si>
  <si>
    <t>Коммунальное хозяйство</t>
  </si>
  <si>
    <t>951 0502 00 0 00 00000 000</t>
  </si>
  <si>
    <t>Муниципальная программа "Обеспечение качественными жилищно-коммунальными услугами населения"</t>
  </si>
  <si>
    <t>951 0502 01 0 00 00000 000</t>
  </si>
  <si>
    <t>951 0502 01 2 00 00000 000</t>
  </si>
  <si>
    <t>951 0502 01 2 00 23020 000</t>
  </si>
  <si>
    <t>951 0502 01 2 00 23020 240</t>
  </si>
  <si>
    <t>951 0502 01 2 00 23020 244</t>
  </si>
  <si>
    <t>951 0503 01 0 00 00000 000</t>
  </si>
  <si>
    <t>951 0503 01 2 00 23010 240</t>
  </si>
  <si>
    <t>951 0503 01 3 00 00000 000</t>
  </si>
  <si>
    <t>951 0503 01 3 00 23030 240</t>
  </si>
  <si>
    <t>Подпрограмма «Формирование комплексной системы управления отходами и вторичными материальными ресурсами»</t>
  </si>
  <si>
    <t>951 0605 05 2 00 00000 000</t>
  </si>
  <si>
    <t>Экологическое просвещение в части информирования населения через средства массовой информации о природоохранной деятельности и состоянии окружающей среды и природных ресурсов Лозновского сельского поселения в рамках подпрограммы «Охрана окружающей среды» муниципальной программы Лозновского сельского поселения «Охрана окружающей среды и рациональное природопользование»</t>
  </si>
  <si>
    <t>951 0605 0520021680 000</t>
  </si>
  <si>
    <t xml:space="preserve">951 0605 0520021680 244 </t>
  </si>
  <si>
    <t>951 0605 05 2 00 21680 240</t>
  </si>
  <si>
    <t>951 0705 89 1 00 00000 000</t>
  </si>
  <si>
    <t>951 0801 04 0 00 00000 000</t>
  </si>
  <si>
    <t>Подпрограмма «Развитие культуры»</t>
  </si>
  <si>
    <t>951 0801 04 1 00 00000 000</t>
  </si>
  <si>
    <t xml:space="preserve">951 0801 0410000590 600 </t>
  </si>
  <si>
    <t>Субсидии бюджетным учреждениям</t>
  </si>
  <si>
    <t>951 0801 04 1 00 00590 610</t>
  </si>
  <si>
    <t>951 1001 99 9 00 00000 000</t>
  </si>
  <si>
    <t>951 1001 999 00 10050 320</t>
  </si>
  <si>
    <t>Социальные выплаты гражданам, кроме публичных нормативных социальных выплат</t>
  </si>
  <si>
    <t>Физическая культура</t>
  </si>
  <si>
    <t>951 1101 00 0 00 00000 000</t>
  </si>
  <si>
    <t>951 1101 06 0 00 00000 000</t>
  </si>
  <si>
    <t>951 1101 06 1 00 00000 000</t>
  </si>
  <si>
    <t>951 1101 06 1 00 21950 240</t>
  </si>
  <si>
    <t>Муниципальная программа Лозновскогосельского поселения «Защита населения и территории от чрезвычайных ситуаций, обеспечение пожарной безопасности и безопасности людей на водных  объектах»</t>
  </si>
  <si>
    <t>951 0309 03 0 00 00000 000</t>
  </si>
  <si>
    <t>951 0503 01 3 00 23040 240</t>
  </si>
  <si>
    <t>Расходы на выплаты по оплате труда работников муниципальных органов Лозновского сельского поселения по Главе Лозновского сельского поселения в рамках обеспечения функционирования Главы Лозновского сельского поселения (Расходы на выплаты персоналу государственных (муниципальных) органов)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</si>
  <si>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</si>
  <si>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</si>
  <si>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>Непрограммные расходы муниципальных органов Лозновского сельского поселения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</si>
  <si>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</si>
  <si>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>Муниципальная программа Лозновского сельского поселения «Развитие транспортной системы»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</si>
  <si>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</si>
  <si>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>Мероприятия по повышению качества водоснабжения населения в рамках подпрограммы "Создание условий для обеспечения качественными коммунальными усулгами населения Лозновского сельского поселения" муниципальной программы Лозновского сельского поселения "обеспечение качественными жилищно-коммунальными усулгами населения" (Иные закупки товаров, работ и усулг для обеспечения государственных (муниципальных) нужд)</t>
  </si>
  <si>
    <t>Подпрограмма «Благоустройство населенных пунктов Лозновского сельского поселения»</t>
  </si>
  <si>
    <t>Муниципальная программа Лозновского сельского поселения «Развитие культуры»</t>
  </si>
  <si>
    <t>Муниципальная программа Лозновского сельского поселения «Развитие физической культуры и спорта»</t>
  </si>
  <si>
    <t>Подпрограмма «Развитие физической культуры и массового спорта Лозновского сельского поселения»</t>
  </si>
  <si>
    <t xml:space="preserve">951 0104 8910099990 851 </t>
  </si>
  <si>
    <t xml:space="preserve">951 0104 8910099990 852 </t>
  </si>
  <si>
    <t>951 0104 8910099990 853</t>
  </si>
  <si>
    <t>857  1  16  51040  02  0000  140</t>
  </si>
  <si>
    <t xml:space="preserve">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</si>
  <si>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</si>
  <si>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</si>
  <si>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 xml:space="preserve"> 951 1 11 07015 10 0000 120</t>
  </si>
  <si>
    <t>951 1 11 07010 00 0000 120</t>
  </si>
  <si>
    <t xml:space="preserve">951  1 11 07000 00 0000 120 </t>
  </si>
  <si>
    <t>951 0801  0410073850 600</t>
  </si>
  <si>
    <t>Расходы на софинансирование на повышение заработной платы работников муниципальных учреждений культуры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 "</t>
  </si>
  <si>
    <t xml:space="preserve">И.о. Руководителя     __________________              Ю.А. Тодыка     </t>
  </si>
  <si>
    <t xml:space="preserve">                                            (подпись)              (расшифровка подписи)</t>
  </si>
  <si>
    <t>Руководитель финансово-   __________________    Н.А.Самсонова</t>
  </si>
  <si>
    <t>экономической службы             (подпись)            (расшифровка подписи)</t>
  </si>
  <si>
    <t>1 декабря 2016 года</t>
  </si>
  <si>
    <t>01.12.2016</t>
  </si>
  <si>
    <t>01 декабря 2016 год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</si>
</sst>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_ ;[Red]\-0.00\ "/>
    <numFmt numFmtId="189" formatCode="[$-FC19]d\ mmmm\ yyyy\ &quot;г.&quot;"/>
    <numFmt numFmtId="190" formatCode="#,##0.00_ ;[Red]\-#,##0.00\ 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49" fontId="6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right"/>
    </xf>
    <xf numFmtId="4" fontId="6" fillId="33" borderId="13" xfId="0" applyNumberFormat="1" applyFont="1" applyFill="1" applyBorder="1" applyAlignment="1">
      <alignment horizontal="right"/>
    </xf>
    <xf numFmtId="49" fontId="6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Continuous"/>
    </xf>
    <xf numFmtId="49" fontId="6" fillId="33" borderId="12" xfId="0" applyNumberFormat="1" applyFont="1" applyFill="1" applyBorder="1" applyAlignment="1">
      <alignment horizontal="center"/>
    </xf>
    <xf numFmtId="4" fontId="6" fillId="33" borderId="14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" fontId="5" fillId="33" borderId="0" xfId="0" applyNumberFormat="1" applyFont="1" applyFill="1" applyAlignment="1">
      <alignment/>
    </xf>
    <xf numFmtId="0" fontId="6" fillId="33" borderId="18" xfId="0" applyFont="1" applyFill="1" applyBorder="1" applyAlignment="1">
      <alignment horizontal="left" wrapText="1"/>
    </xf>
    <xf numFmtId="0" fontId="8" fillId="33" borderId="0" xfId="0" applyFont="1" applyFill="1" applyAlignment="1">
      <alignment/>
    </xf>
    <xf numFmtId="0" fontId="6" fillId="33" borderId="0" xfId="0" applyFont="1" applyFill="1" applyBorder="1" applyAlignment="1">
      <alignment horizontal="left" wrapText="1"/>
    </xf>
    <xf numFmtId="0" fontId="6" fillId="33" borderId="19" xfId="0" applyFont="1" applyFill="1" applyBorder="1" applyAlignment="1">
      <alignment horizontal="center" wrapText="1"/>
    </xf>
    <xf numFmtId="49" fontId="6" fillId="33" borderId="20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Continuous"/>
    </xf>
    <xf numFmtId="49" fontId="6" fillId="33" borderId="22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/>
    </xf>
    <xf numFmtId="49" fontId="6" fillId="33" borderId="22" xfId="0" applyNumberFormat="1" applyFont="1" applyFill="1" applyBorder="1" applyAlignment="1">
      <alignment horizontal="centerContinuous"/>
    </xf>
    <xf numFmtId="49" fontId="6" fillId="33" borderId="24" xfId="0" applyNumberFormat="1" applyFont="1" applyFill="1" applyBorder="1" applyAlignment="1">
      <alignment horizontal="centerContinuous"/>
    </xf>
    <xf numFmtId="49" fontId="6" fillId="33" borderId="0" xfId="0" applyNumberFormat="1" applyFont="1" applyFill="1" applyBorder="1" applyAlignment="1">
      <alignment horizontal="centerContinuous"/>
    </xf>
    <xf numFmtId="0" fontId="6" fillId="33" borderId="16" xfId="0" applyFont="1" applyFill="1" applyBorder="1" applyAlignment="1">
      <alignment horizontal="left"/>
    </xf>
    <xf numFmtId="0" fontId="6" fillId="33" borderId="0" xfId="0" applyFont="1" applyFill="1" applyAlignment="1">
      <alignment horizontal="center"/>
    </xf>
    <xf numFmtId="49" fontId="6" fillId="33" borderId="25" xfId="0" applyNumberFormat="1" applyFont="1" applyFill="1" applyBorder="1" applyAlignment="1">
      <alignment horizontal="center" vertical="center"/>
    </xf>
    <xf numFmtId="49" fontId="6" fillId="33" borderId="26" xfId="0" applyNumberFormat="1" applyFont="1" applyFill="1" applyBorder="1" applyAlignment="1">
      <alignment horizontal="left" wrapText="1"/>
    </xf>
    <xf numFmtId="0" fontId="6" fillId="33" borderId="27" xfId="0" applyFont="1" applyFill="1" applyBorder="1" applyAlignment="1">
      <alignment horizontal="left" wrapText="1"/>
    </xf>
    <xf numFmtId="49" fontId="6" fillId="33" borderId="27" xfId="0" applyNumberFormat="1" applyFont="1" applyFill="1" applyBorder="1" applyAlignment="1">
      <alignment horizontal="left" wrapText="1"/>
    </xf>
    <xf numFmtId="49" fontId="6" fillId="33" borderId="27" xfId="0" applyNumberFormat="1" applyFont="1" applyFill="1" applyBorder="1" applyAlignment="1">
      <alignment horizontal="center"/>
    </xf>
    <xf numFmtId="4" fontId="6" fillId="33" borderId="27" xfId="0" applyNumberFormat="1" applyFont="1" applyFill="1" applyBorder="1" applyAlignment="1">
      <alignment horizontal="center"/>
    </xf>
    <xf numFmtId="4" fontId="6" fillId="33" borderId="27" xfId="0" applyNumberFormat="1" applyFon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49" fontId="6" fillId="33" borderId="29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centerContinuous"/>
    </xf>
    <xf numFmtId="0" fontId="7" fillId="33" borderId="0" xfId="0" applyFont="1" applyFill="1" applyBorder="1" applyAlignment="1">
      <alignment/>
    </xf>
    <xf numFmtId="0" fontId="6" fillId="33" borderId="15" xfId="0" applyFont="1" applyFill="1" applyBorder="1" applyAlignment="1">
      <alignment horizontal="left"/>
    </xf>
    <xf numFmtId="0" fontId="6" fillId="33" borderId="15" xfId="0" applyFont="1" applyFill="1" applyBorder="1" applyAlignment="1">
      <alignment/>
    </xf>
    <xf numFmtId="49" fontId="6" fillId="33" borderId="15" xfId="0" applyNumberFormat="1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0" borderId="27" xfId="0" applyNumberFormat="1" applyFont="1" applyBorder="1" applyAlignment="1">
      <alignment wrapText="1"/>
    </xf>
    <xf numFmtId="1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0" fontId="6" fillId="33" borderId="28" xfId="0" applyFont="1" applyFill="1" applyBorder="1" applyAlignment="1">
      <alignment horizontal="center" vertical="center"/>
    </xf>
    <xf numFmtId="49" fontId="6" fillId="33" borderId="27" xfId="0" applyNumberFormat="1" applyFont="1" applyFill="1" applyBorder="1" applyAlignment="1">
      <alignment horizontal="center" wrapText="1"/>
    </xf>
    <xf numFmtId="49" fontId="4" fillId="0" borderId="27" xfId="0" applyNumberFormat="1" applyFont="1" applyBorder="1" applyAlignment="1">
      <alignment horizontal="center"/>
    </xf>
    <xf numFmtId="4" fontId="4" fillId="33" borderId="27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6" fillId="0" borderId="27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9" fillId="33" borderId="0" xfId="0" applyFont="1" applyFill="1" applyBorder="1" applyAlignment="1">
      <alignment/>
    </xf>
    <xf numFmtId="4" fontId="6" fillId="33" borderId="20" xfId="0" applyNumberFormat="1" applyFont="1" applyFill="1" applyBorder="1" applyAlignment="1">
      <alignment horizontal="right"/>
    </xf>
    <xf numFmtId="49" fontId="6" fillId="35" borderId="27" xfId="0" applyNumberFormat="1" applyFont="1" applyFill="1" applyBorder="1" applyAlignment="1">
      <alignment horizontal="center"/>
    </xf>
    <xf numFmtId="4" fontId="6" fillId="35" borderId="27" xfId="0" applyNumberFormat="1" applyFont="1" applyFill="1" applyBorder="1" applyAlignment="1">
      <alignment horizontal="right"/>
    </xf>
    <xf numFmtId="49" fontId="6" fillId="0" borderId="27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" fontId="4" fillId="35" borderId="27" xfId="0" applyNumberFormat="1" applyFont="1" applyFill="1" applyBorder="1" applyAlignment="1">
      <alignment horizontal="right"/>
    </xf>
    <xf numFmtId="4" fontId="6" fillId="33" borderId="0" xfId="0" applyNumberFormat="1" applyFont="1" applyFill="1" applyAlignment="1">
      <alignment/>
    </xf>
    <xf numFmtId="4" fontId="5" fillId="33" borderId="15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28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/>
    </xf>
    <xf numFmtId="4" fontId="6" fillId="33" borderId="28" xfId="0" applyNumberFormat="1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center"/>
    </xf>
    <xf numFmtId="0" fontId="4" fillId="35" borderId="27" xfId="0" applyNumberFormat="1" applyFont="1" applyFill="1" applyBorder="1" applyAlignment="1">
      <alignment wrapText="1"/>
    </xf>
    <xf numFmtId="1" fontId="4" fillId="35" borderId="27" xfId="0" applyNumberFormat="1" applyFont="1" applyFill="1" applyBorder="1" applyAlignment="1">
      <alignment horizontal="center"/>
    </xf>
    <xf numFmtId="49" fontId="4" fillId="35" borderId="27" xfId="0" applyNumberFormat="1" applyFont="1" applyFill="1" applyBorder="1" applyAlignment="1">
      <alignment horizontal="center"/>
    </xf>
    <xf numFmtId="0" fontId="4" fillId="36" borderId="30" xfId="0" applyNumberFormat="1" applyFont="1" applyFill="1" applyBorder="1" applyAlignment="1">
      <alignment wrapText="1"/>
    </xf>
    <xf numFmtId="1" fontId="4" fillId="36" borderId="30" xfId="0" applyNumberFormat="1" applyFont="1" applyFill="1" applyBorder="1" applyAlignment="1">
      <alignment horizontal="center"/>
    </xf>
    <xf numFmtId="49" fontId="4" fillId="36" borderId="30" xfId="0" applyNumberFormat="1" applyFont="1" applyFill="1" applyBorder="1" applyAlignment="1">
      <alignment horizontal="center"/>
    </xf>
    <xf numFmtId="4" fontId="4" fillId="36" borderId="30" xfId="0" applyNumberFormat="1" applyFont="1" applyFill="1" applyBorder="1" applyAlignment="1">
      <alignment horizontal="right"/>
    </xf>
    <xf numFmtId="4" fontId="6" fillId="36" borderId="27" xfId="0" applyNumberFormat="1" applyFont="1" applyFill="1" applyBorder="1" applyAlignment="1">
      <alignment horizontal="right"/>
    </xf>
    <xf numFmtId="0" fontId="4" fillId="37" borderId="27" xfId="0" applyNumberFormat="1" applyFont="1" applyFill="1" applyBorder="1" applyAlignment="1">
      <alignment wrapText="1"/>
    </xf>
    <xf numFmtId="1" fontId="4" fillId="37" borderId="27" xfId="0" applyNumberFormat="1" applyFont="1" applyFill="1" applyBorder="1" applyAlignment="1">
      <alignment horizontal="center"/>
    </xf>
    <xf numFmtId="49" fontId="4" fillId="37" borderId="27" xfId="0" applyNumberFormat="1" applyFont="1" applyFill="1" applyBorder="1" applyAlignment="1">
      <alignment horizontal="center"/>
    </xf>
    <xf numFmtId="4" fontId="4" fillId="37" borderId="27" xfId="0" applyNumberFormat="1" applyFont="1" applyFill="1" applyBorder="1" applyAlignment="1">
      <alignment horizontal="right"/>
    </xf>
    <xf numFmtId="4" fontId="6" fillId="37" borderId="27" xfId="0" applyNumberFormat="1" applyFont="1" applyFill="1" applyBorder="1" applyAlignment="1">
      <alignment horizontal="right"/>
    </xf>
    <xf numFmtId="4" fontId="5" fillId="38" borderId="0" xfId="0" applyNumberFormat="1" applyFont="1" applyFill="1" applyAlignment="1">
      <alignment/>
    </xf>
    <xf numFmtId="0" fontId="5" fillId="38" borderId="0" xfId="0" applyFont="1" applyFill="1" applyAlignment="1">
      <alignment/>
    </xf>
    <xf numFmtId="1" fontId="4" fillId="39" borderId="31" xfId="0" applyNumberFormat="1" applyFont="1" applyFill="1" applyBorder="1" applyAlignment="1">
      <alignment horizontal="center"/>
    </xf>
    <xf numFmtId="1" fontId="4" fillId="40" borderId="27" xfId="0" applyNumberFormat="1" applyFont="1" applyFill="1" applyBorder="1" applyAlignment="1">
      <alignment horizontal="center"/>
    </xf>
    <xf numFmtId="49" fontId="4" fillId="40" borderId="27" xfId="0" applyNumberFormat="1" applyFont="1" applyFill="1" applyBorder="1" applyAlignment="1">
      <alignment horizontal="center"/>
    </xf>
    <xf numFmtId="4" fontId="4" fillId="40" borderId="27" xfId="0" applyNumberFormat="1" applyFont="1" applyFill="1" applyBorder="1" applyAlignment="1">
      <alignment horizontal="right"/>
    </xf>
    <xf numFmtId="1" fontId="4" fillId="41" borderId="12" xfId="0" applyNumberFormat="1" applyFont="1" applyFill="1" applyBorder="1" applyAlignment="1">
      <alignment horizontal="center"/>
    </xf>
    <xf numFmtId="49" fontId="4" fillId="41" borderId="12" xfId="0" applyNumberFormat="1" applyFont="1" applyFill="1" applyBorder="1" applyAlignment="1">
      <alignment horizontal="center"/>
    </xf>
    <xf numFmtId="4" fontId="4" fillId="41" borderId="12" xfId="0" applyNumberFormat="1" applyFont="1" applyFill="1" applyBorder="1" applyAlignment="1">
      <alignment horizontal="right"/>
    </xf>
    <xf numFmtId="49" fontId="6" fillId="41" borderId="27" xfId="0" applyNumberFormat="1" applyFont="1" applyFill="1" applyBorder="1" applyAlignment="1">
      <alignment horizontal="center"/>
    </xf>
    <xf numFmtId="4" fontId="6" fillId="41" borderId="27" xfId="0" applyNumberFormat="1" applyFont="1" applyFill="1" applyBorder="1" applyAlignment="1">
      <alignment horizontal="right"/>
    </xf>
    <xf numFmtId="4" fontId="4" fillId="41" borderId="27" xfId="0" applyNumberFormat="1" applyFont="1" applyFill="1" applyBorder="1" applyAlignment="1">
      <alignment horizontal="right"/>
    </xf>
    <xf numFmtId="190" fontId="6" fillId="33" borderId="0" xfId="0" applyNumberFormat="1" applyFont="1" applyFill="1" applyAlignment="1">
      <alignment/>
    </xf>
    <xf numFmtId="190" fontId="5" fillId="33" borderId="15" xfId="0" applyNumberFormat="1" applyFont="1" applyFill="1" applyBorder="1" applyAlignment="1">
      <alignment/>
    </xf>
    <xf numFmtId="190" fontId="6" fillId="33" borderId="28" xfId="0" applyNumberFormat="1" applyFont="1" applyFill="1" applyBorder="1" applyAlignment="1">
      <alignment horizontal="center"/>
    </xf>
    <xf numFmtId="190" fontId="6" fillId="33" borderId="10" xfId="0" applyNumberFormat="1" applyFont="1" applyFill="1" applyBorder="1" applyAlignment="1">
      <alignment horizontal="center" vertical="center"/>
    </xf>
    <xf numFmtId="190" fontId="6" fillId="33" borderId="12" xfId="0" applyNumberFormat="1" applyFont="1" applyFill="1" applyBorder="1" applyAlignment="1">
      <alignment horizontal="center" vertical="center"/>
    </xf>
    <xf numFmtId="190" fontId="6" fillId="33" borderId="28" xfId="0" applyNumberFormat="1" applyFont="1" applyFill="1" applyBorder="1" applyAlignment="1">
      <alignment horizontal="center" vertical="center"/>
    </xf>
    <xf numFmtId="190" fontId="4" fillId="39" borderId="32" xfId="0" applyNumberFormat="1" applyFont="1" applyFill="1" applyBorder="1" applyAlignment="1">
      <alignment horizontal="right"/>
    </xf>
    <xf numFmtId="190" fontId="4" fillId="0" borderId="27" xfId="0" applyNumberFormat="1" applyFont="1" applyBorder="1" applyAlignment="1">
      <alignment horizontal="right"/>
    </xf>
    <xf numFmtId="190" fontId="4" fillId="33" borderId="27" xfId="0" applyNumberFormat="1" applyFont="1" applyFill="1" applyBorder="1" applyAlignment="1">
      <alignment horizontal="right"/>
    </xf>
    <xf numFmtId="190" fontId="6" fillId="0" borderId="27" xfId="0" applyNumberFormat="1" applyFont="1" applyFill="1" applyBorder="1" applyAlignment="1">
      <alignment horizontal="right"/>
    </xf>
    <xf numFmtId="190" fontId="6" fillId="35" borderId="27" xfId="0" applyNumberFormat="1" applyFont="1" applyFill="1" applyBorder="1" applyAlignment="1">
      <alignment horizontal="right"/>
    </xf>
    <xf numFmtId="190" fontId="6" fillId="33" borderId="27" xfId="0" applyNumberFormat="1" applyFont="1" applyFill="1" applyBorder="1" applyAlignment="1">
      <alignment horizontal="right"/>
    </xf>
    <xf numFmtId="190" fontId="4" fillId="0" borderId="27" xfId="0" applyNumberFormat="1" applyFont="1" applyFill="1" applyBorder="1" applyAlignment="1">
      <alignment horizontal="right"/>
    </xf>
    <xf numFmtId="190" fontId="6" fillId="41" borderId="27" xfId="0" applyNumberFormat="1" applyFont="1" applyFill="1" applyBorder="1" applyAlignment="1">
      <alignment horizontal="right"/>
    </xf>
    <xf numFmtId="190" fontId="6" fillId="33" borderId="0" xfId="0" applyNumberFormat="1" applyFont="1" applyFill="1" applyBorder="1" applyAlignment="1">
      <alignment horizontal="center"/>
    </xf>
    <xf numFmtId="190" fontId="6" fillId="33" borderId="32" xfId="0" applyNumberFormat="1" applyFont="1" applyFill="1" applyBorder="1" applyAlignment="1">
      <alignment horizontal="center"/>
    </xf>
    <xf numFmtId="190" fontId="5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wrapText="1"/>
    </xf>
    <xf numFmtId="49" fontId="6" fillId="33" borderId="0" xfId="0" applyNumberFormat="1" applyFont="1" applyFill="1" applyBorder="1" applyAlignment="1">
      <alignment wrapText="1"/>
    </xf>
    <xf numFmtId="49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49" fontId="6" fillId="33" borderId="0" xfId="0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left"/>
    </xf>
    <xf numFmtId="49" fontId="6" fillId="33" borderId="0" xfId="0" applyNumberFormat="1" applyFont="1" applyFill="1" applyBorder="1" applyAlignment="1">
      <alignment horizontal="left" wrapText="1"/>
    </xf>
    <xf numFmtId="0" fontId="6" fillId="33" borderId="27" xfId="0" applyFont="1" applyFill="1" applyBorder="1" applyAlignment="1">
      <alignment horizontal="left"/>
    </xf>
    <xf numFmtId="0" fontId="6" fillId="33" borderId="27" xfId="0" applyFont="1" applyFill="1" applyBorder="1" applyAlignment="1">
      <alignment horizontal="center"/>
    </xf>
    <xf numFmtId="49" fontId="6" fillId="33" borderId="27" xfId="0" applyNumberFormat="1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17" fillId="0" borderId="27" xfId="0" applyFont="1" applyBorder="1" applyAlignment="1">
      <alignment wrapText="1"/>
    </xf>
    <xf numFmtId="0" fontId="4" fillId="40" borderId="27" xfId="0" applyNumberFormat="1" applyFont="1" applyFill="1" applyBorder="1" applyAlignment="1">
      <alignment wrapText="1"/>
    </xf>
    <xf numFmtId="4" fontId="6" fillId="40" borderId="27" xfId="0" applyNumberFormat="1" applyFont="1" applyFill="1" applyBorder="1" applyAlignment="1">
      <alignment horizontal="right"/>
    </xf>
    <xf numFmtId="0" fontId="18" fillId="0" borderId="0" xfId="0" applyFont="1" applyAlignment="1">
      <alignment wrapText="1"/>
    </xf>
    <xf numFmtId="0" fontId="18" fillId="0" borderId="27" xfId="0" applyFont="1" applyBorder="1" applyAlignment="1">
      <alignment wrapText="1"/>
    </xf>
    <xf numFmtId="49" fontId="4" fillId="0" borderId="27" xfId="0" applyNumberFormat="1" applyFont="1" applyBorder="1" applyAlignment="1">
      <alignment horizontal="left"/>
    </xf>
    <xf numFmtId="0" fontId="5" fillId="35" borderId="0" xfId="0" applyFont="1" applyFill="1" applyAlignment="1">
      <alignment/>
    </xf>
    <xf numFmtId="0" fontId="10" fillId="41" borderId="0" xfId="0" applyFont="1" applyFill="1" applyBorder="1" applyAlignment="1">
      <alignment wrapText="1"/>
    </xf>
    <xf numFmtId="49" fontId="10" fillId="41" borderId="27" xfId="0" applyNumberFormat="1" applyFont="1" applyFill="1" applyBorder="1" applyAlignment="1">
      <alignment wrapText="1"/>
    </xf>
    <xf numFmtId="49" fontId="10" fillId="0" borderId="27" xfId="0" applyNumberFormat="1" applyFont="1" applyFill="1" applyBorder="1" applyAlignment="1">
      <alignment wrapText="1"/>
    </xf>
    <xf numFmtId="2" fontId="10" fillId="41" borderId="27" xfId="0" applyNumberFormat="1" applyFont="1" applyFill="1" applyBorder="1" applyAlignment="1">
      <alignment wrapText="1"/>
    </xf>
    <xf numFmtId="2" fontId="10" fillId="0" borderId="27" xfId="0" applyNumberFormat="1" applyFont="1" applyFill="1" applyBorder="1" applyAlignment="1">
      <alignment wrapText="1"/>
    </xf>
    <xf numFmtId="190" fontId="4" fillId="41" borderId="27" xfId="0" applyNumberFormat="1" applyFont="1" applyFill="1" applyBorder="1" applyAlignment="1">
      <alignment horizontal="right"/>
    </xf>
    <xf numFmtId="49" fontId="6" fillId="33" borderId="33" xfId="0" applyNumberFormat="1" applyFont="1" applyFill="1" applyBorder="1" applyAlignment="1">
      <alignment horizontal="left" wrapText="1"/>
    </xf>
    <xf numFmtId="0" fontId="4" fillId="0" borderId="27" xfId="0" applyNumberFormat="1" applyFont="1" applyFill="1" applyBorder="1" applyAlignment="1">
      <alignment wrapText="1"/>
    </xf>
    <xf numFmtId="49" fontId="4" fillId="39" borderId="34" xfId="0" applyNumberFormat="1" applyFont="1" applyFill="1" applyBorder="1" applyAlignment="1">
      <alignment horizontal="center"/>
    </xf>
    <xf numFmtId="4" fontId="4" fillId="39" borderId="20" xfId="0" applyNumberFormat="1" applyFont="1" applyFill="1" applyBorder="1" applyAlignment="1">
      <alignment horizontal="right"/>
    </xf>
    <xf numFmtId="4" fontId="4" fillId="39" borderId="35" xfId="0" applyNumberFormat="1" applyFont="1" applyFill="1" applyBorder="1" applyAlignment="1">
      <alignment horizontal="right"/>
    </xf>
    <xf numFmtId="0" fontId="19" fillId="0" borderId="0" xfId="0" applyFont="1" applyAlignment="1">
      <alignment wrapText="1"/>
    </xf>
    <xf numFmtId="171" fontId="6" fillId="0" borderId="27" xfId="0" applyNumberFormat="1" applyFont="1" applyFill="1" applyBorder="1" applyAlignment="1">
      <alignment horizontal="right"/>
    </xf>
    <xf numFmtId="171" fontId="6" fillId="0" borderId="27" xfId="0" applyNumberFormat="1" applyFont="1" applyFill="1" applyBorder="1" applyAlignment="1">
      <alignment horizontal="center"/>
    </xf>
    <xf numFmtId="0" fontId="10" fillId="0" borderId="27" xfId="0" applyFont="1" applyFill="1" applyBorder="1" applyAlignment="1">
      <alignment horizontal="left" vertical="justify" wrapText="1"/>
    </xf>
    <xf numFmtId="0" fontId="10" fillId="0" borderId="27" xfId="0" applyFont="1" applyBorder="1" applyAlignment="1">
      <alignment vertical="justify" wrapText="1"/>
    </xf>
    <xf numFmtId="0" fontId="11" fillId="33" borderId="0" xfId="0" applyFont="1" applyFill="1" applyAlignment="1">
      <alignment horizontal="left" vertical="justify" wrapText="1"/>
    </xf>
    <xf numFmtId="0" fontId="11" fillId="33" borderId="15" xfId="0" applyFont="1" applyFill="1" applyBorder="1" applyAlignment="1">
      <alignment horizontal="left" vertical="justify" wrapText="1"/>
    </xf>
    <xf numFmtId="0" fontId="11" fillId="33" borderId="16" xfId="0" applyFont="1" applyFill="1" applyBorder="1" applyAlignment="1">
      <alignment horizontal="left" vertical="justify" wrapText="1"/>
    </xf>
    <xf numFmtId="0" fontId="11" fillId="33" borderId="36" xfId="0" applyFont="1" applyFill="1" applyBorder="1" applyAlignment="1">
      <alignment horizontal="left" vertical="justify" wrapText="1"/>
    </xf>
    <xf numFmtId="0" fontId="10" fillId="39" borderId="19" xfId="0" applyNumberFormat="1" applyFont="1" applyFill="1" applyBorder="1" applyAlignment="1">
      <alignment horizontal="left" vertical="justify" wrapText="1"/>
    </xf>
    <xf numFmtId="0" fontId="10" fillId="41" borderId="12" xfId="0" applyNumberFormat="1" applyFont="1" applyFill="1" applyBorder="1" applyAlignment="1">
      <alignment horizontal="left" vertical="justify" wrapText="1"/>
    </xf>
    <xf numFmtId="0" fontId="12" fillId="40" borderId="27" xfId="0" applyFont="1" applyFill="1" applyBorder="1" applyAlignment="1">
      <alignment horizontal="left" vertical="justify" wrapText="1"/>
    </xf>
    <xf numFmtId="0" fontId="10" fillId="35" borderId="27" xfId="0" applyFont="1" applyFill="1" applyBorder="1" applyAlignment="1">
      <alignment horizontal="left" vertical="justify" wrapText="1"/>
    </xf>
    <xf numFmtId="0" fontId="10" fillId="0" borderId="27" xfId="0" applyFont="1" applyBorder="1" applyAlignment="1">
      <alignment horizontal="left" vertical="justify" wrapText="1"/>
    </xf>
    <xf numFmtId="0" fontId="11" fillId="0" borderId="27" xfId="0" applyNumberFormat="1" applyFont="1" applyBorder="1" applyAlignment="1">
      <alignment horizontal="left" vertical="justify" wrapText="1"/>
    </xf>
    <xf numFmtId="0" fontId="12" fillId="41" borderId="27" xfId="0" applyFont="1" applyFill="1" applyBorder="1" applyAlignment="1">
      <alignment horizontal="left" vertical="justify" wrapText="1"/>
    </xf>
    <xf numFmtId="0" fontId="13" fillId="41" borderId="27" xfId="0" applyFont="1" applyFill="1" applyBorder="1" applyAlignment="1">
      <alignment horizontal="left" vertical="justify" wrapText="1"/>
    </xf>
    <xf numFmtId="0" fontId="10" fillId="41" borderId="27" xfId="0" applyFont="1" applyFill="1" applyBorder="1" applyAlignment="1">
      <alignment vertical="justify" wrapText="1"/>
    </xf>
    <xf numFmtId="0" fontId="10" fillId="0" borderId="27" xfId="0" applyFont="1" applyFill="1" applyBorder="1" applyAlignment="1">
      <alignment vertical="justify" wrapText="1"/>
    </xf>
    <xf numFmtId="0" fontId="14" fillId="41" borderId="27" xfId="0" applyFont="1" applyFill="1" applyBorder="1" applyAlignment="1">
      <alignment horizontal="left" vertical="justify" wrapText="1"/>
    </xf>
    <xf numFmtId="0" fontId="11" fillId="33" borderId="0" xfId="0" applyFont="1" applyFill="1" applyBorder="1" applyAlignment="1">
      <alignment horizontal="left" vertical="justify" wrapText="1"/>
    </xf>
    <xf numFmtId="0" fontId="11" fillId="33" borderId="37" xfId="0" applyFont="1" applyFill="1" applyBorder="1" applyAlignment="1">
      <alignment horizontal="left" vertical="justify" wrapText="1"/>
    </xf>
    <xf numFmtId="0" fontId="10" fillId="0" borderId="27" xfId="0" applyNumberFormat="1" applyFont="1" applyFill="1" applyBorder="1" applyAlignment="1">
      <alignment vertical="justify" wrapText="1"/>
    </xf>
    <xf numFmtId="0" fontId="10" fillId="0" borderId="27" xfId="0" applyFont="1" applyFill="1" applyBorder="1" applyAlignment="1">
      <alignment horizontal="left" vertical="distributed"/>
    </xf>
    <xf numFmtId="0" fontId="10" fillId="0" borderId="27" xfId="0" applyFont="1" applyFill="1" applyBorder="1" applyAlignment="1">
      <alignment horizontal="left" wrapText="1"/>
    </xf>
    <xf numFmtId="0" fontId="10" fillId="33" borderId="27" xfId="0" applyFont="1" applyFill="1" applyBorder="1" applyAlignment="1">
      <alignment horizontal="left" vertical="justify" wrapText="1"/>
    </xf>
    <xf numFmtId="1" fontId="4" fillId="33" borderId="27" xfId="0" applyNumberFormat="1" applyFont="1" applyFill="1" applyBorder="1" applyAlignment="1">
      <alignment horizontal="center"/>
    </xf>
    <xf numFmtId="0" fontId="10" fillId="0" borderId="0" xfId="0" applyFont="1" applyAlignment="1">
      <alignment wrapText="1"/>
    </xf>
    <xf numFmtId="1" fontId="4" fillId="0" borderId="27" xfId="0" applyNumberFormat="1" applyFont="1" applyFill="1" applyBorder="1" applyAlignment="1">
      <alignment horizontal="center"/>
    </xf>
    <xf numFmtId="0" fontId="10" fillId="33" borderId="27" xfId="0" applyFont="1" applyFill="1" applyBorder="1" applyAlignment="1">
      <alignment horizontal="left" vertical="distributed"/>
    </xf>
    <xf numFmtId="0" fontId="10" fillId="35" borderId="27" xfId="0" applyFont="1" applyFill="1" applyBorder="1" applyAlignment="1">
      <alignment horizontal="left" vertical="distributed"/>
    </xf>
    <xf numFmtId="0" fontId="11" fillId="35" borderId="0" xfId="0" applyFont="1" applyFill="1" applyAlignment="1">
      <alignment vertical="justify" wrapText="1"/>
    </xf>
    <xf numFmtId="1" fontId="4" fillId="41" borderId="27" xfId="0" applyNumberFormat="1" applyFont="1" applyFill="1" applyBorder="1" applyAlignment="1">
      <alignment horizontal="center"/>
    </xf>
    <xf numFmtId="0" fontId="5" fillId="41" borderId="0" xfId="0" applyFont="1" applyFill="1" applyAlignment="1">
      <alignment/>
    </xf>
    <xf numFmtId="0" fontId="10" fillId="41" borderId="27" xfId="0" applyFont="1" applyFill="1" applyBorder="1" applyAlignment="1">
      <alignment horizontal="left" vertical="justify" wrapText="1"/>
    </xf>
    <xf numFmtId="0" fontId="8" fillId="41" borderId="0" xfId="0" applyFont="1" applyFill="1" applyAlignment="1">
      <alignment/>
    </xf>
    <xf numFmtId="0" fontId="8" fillId="35" borderId="0" xfId="0" applyFont="1" applyFill="1" applyAlignment="1">
      <alignment/>
    </xf>
    <xf numFmtId="4" fontId="8" fillId="35" borderId="0" xfId="0" applyNumberFormat="1" applyFont="1" applyFill="1" applyAlignment="1">
      <alignment/>
    </xf>
    <xf numFmtId="171" fontId="6" fillId="35" borderId="27" xfId="0" applyNumberFormat="1" applyFont="1" applyFill="1" applyBorder="1" applyAlignment="1">
      <alignment horizontal="right"/>
    </xf>
    <xf numFmtId="171" fontId="6" fillId="35" borderId="27" xfId="0" applyNumberFormat="1" applyFont="1" applyFill="1" applyBorder="1" applyAlignment="1">
      <alignment horizontal="center"/>
    </xf>
    <xf numFmtId="190" fontId="4" fillId="35" borderId="27" xfId="0" applyNumberFormat="1" applyFont="1" applyFill="1" applyBorder="1" applyAlignment="1">
      <alignment horizontal="right"/>
    </xf>
    <xf numFmtId="0" fontId="10" fillId="35" borderId="27" xfId="0" applyFont="1" applyFill="1" applyBorder="1" applyAlignment="1">
      <alignment wrapText="1"/>
    </xf>
    <xf numFmtId="2" fontId="10" fillId="35" borderId="27" xfId="0" applyNumberFormat="1" applyFont="1" applyFill="1" applyBorder="1" applyAlignment="1">
      <alignment wrapText="1"/>
    </xf>
    <xf numFmtId="1" fontId="4" fillId="35" borderId="12" xfId="0" applyNumberFormat="1" applyFont="1" applyFill="1" applyBorder="1" applyAlignment="1">
      <alignment horizontal="center"/>
    </xf>
    <xf numFmtId="49" fontId="4" fillId="35" borderId="12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right"/>
    </xf>
    <xf numFmtId="49" fontId="10" fillId="0" borderId="27" xfId="0" applyNumberFormat="1" applyFont="1" applyFill="1" applyBorder="1" applyAlignment="1">
      <alignment horizontal="center" wrapText="1"/>
    </xf>
    <xf numFmtId="49" fontId="10" fillId="35" borderId="27" xfId="0" applyNumberFormat="1" applyFont="1" applyFill="1" applyBorder="1" applyAlignment="1">
      <alignment horizontal="center" wrapText="1"/>
    </xf>
    <xf numFmtId="2" fontId="10" fillId="35" borderId="27" xfId="0" applyNumberFormat="1" applyFont="1" applyFill="1" applyBorder="1" applyAlignment="1">
      <alignment horizontal="right" wrapText="1"/>
    </xf>
    <xf numFmtId="49" fontId="10" fillId="35" borderId="27" xfId="0" applyNumberFormat="1" applyFont="1" applyFill="1" applyBorder="1" applyAlignment="1">
      <alignment horizontal="left" wrapText="1"/>
    </xf>
    <xf numFmtId="0" fontId="7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0">
      <selection activeCell="E23" sqref="E23"/>
    </sheetView>
  </sheetViews>
  <sheetFormatPr defaultColWidth="9.00390625" defaultRowHeight="12.75"/>
  <cols>
    <col min="1" max="1" width="26.625" style="0" customWidth="1"/>
    <col min="2" max="2" width="8.75390625" style="0" customWidth="1"/>
    <col min="3" max="3" width="25.125" style="0" customWidth="1"/>
    <col min="4" max="5" width="11.25390625" style="0" customWidth="1"/>
    <col min="6" max="6" width="11.625" style="0" customWidth="1"/>
  </cols>
  <sheetData>
    <row r="1" spans="1:6" ht="12.75">
      <c r="A1" s="118"/>
      <c r="B1" s="119"/>
      <c r="C1" s="7"/>
      <c r="D1" s="120"/>
      <c r="E1" s="120" t="s">
        <v>135</v>
      </c>
      <c r="F1" s="7"/>
    </row>
    <row r="2" spans="1:6" ht="12.75">
      <c r="A2" s="121"/>
      <c r="B2" s="122"/>
      <c r="C2" s="123"/>
      <c r="D2" s="124"/>
      <c r="E2" s="124"/>
      <c r="F2" s="124"/>
    </row>
    <row r="3" spans="1:6" ht="12.75">
      <c r="A3" s="46" t="s">
        <v>94</v>
      </c>
      <c r="B3" s="9"/>
      <c r="C3" s="9"/>
      <c r="D3" s="1"/>
      <c r="E3" s="1"/>
      <c r="F3" s="120"/>
    </row>
    <row r="4" spans="1:6" ht="12.75">
      <c r="A4" s="47"/>
      <c r="B4" s="125"/>
      <c r="C4" s="48"/>
      <c r="D4" s="49"/>
      <c r="E4" s="49"/>
      <c r="F4" s="50"/>
    </row>
    <row r="5" spans="1:6" ht="12.75">
      <c r="A5" s="127"/>
      <c r="B5" s="128" t="s">
        <v>168</v>
      </c>
      <c r="C5" s="128" t="s">
        <v>95</v>
      </c>
      <c r="D5" s="129" t="s">
        <v>188</v>
      </c>
      <c r="E5" s="128"/>
      <c r="F5" s="128" t="s">
        <v>174</v>
      </c>
    </row>
    <row r="6" spans="1:6" ht="12.75">
      <c r="A6" s="128" t="s">
        <v>166</v>
      </c>
      <c r="B6" s="128" t="s">
        <v>169</v>
      </c>
      <c r="C6" s="128" t="s">
        <v>96</v>
      </c>
      <c r="D6" s="129" t="s">
        <v>187</v>
      </c>
      <c r="E6" s="129" t="s">
        <v>179</v>
      </c>
      <c r="F6" s="129" t="s">
        <v>164</v>
      </c>
    </row>
    <row r="7" spans="1:6" ht="12.75">
      <c r="A7" s="127"/>
      <c r="B7" s="128" t="s">
        <v>170</v>
      </c>
      <c r="C7" s="128" t="s">
        <v>97</v>
      </c>
      <c r="D7" s="129" t="s">
        <v>164</v>
      </c>
      <c r="E7" s="128"/>
      <c r="F7" s="128"/>
    </row>
    <row r="8" spans="1:6" ht="12.75">
      <c r="A8" s="128"/>
      <c r="B8" s="128"/>
      <c r="C8" s="128" t="s">
        <v>190</v>
      </c>
      <c r="D8" s="129"/>
      <c r="E8" s="129"/>
      <c r="F8" s="129"/>
    </row>
    <row r="9" spans="1:6" ht="12.75">
      <c r="A9" s="128"/>
      <c r="B9" s="128"/>
      <c r="C9" s="128" t="s">
        <v>191</v>
      </c>
      <c r="D9" s="129"/>
      <c r="E9" s="129"/>
      <c r="F9" s="129"/>
    </row>
    <row r="10" spans="1:6" ht="12.75">
      <c r="A10" s="130">
        <v>1</v>
      </c>
      <c r="B10" s="130">
        <v>2</v>
      </c>
      <c r="C10" s="130">
        <v>3</v>
      </c>
      <c r="D10" s="129" t="s">
        <v>162</v>
      </c>
      <c r="E10" s="129" t="s">
        <v>181</v>
      </c>
      <c r="F10" s="129" t="s">
        <v>182</v>
      </c>
    </row>
    <row r="11" spans="1:6" ht="25.5" customHeight="1">
      <c r="A11" s="36" t="s">
        <v>98</v>
      </c>
      <c r="B11" s="55" t="s">
        <v>99</v>
      </c>
      <c r="C11" s="55" t="s">
        <v>100</v>
      </c>
      <c r="D11" s="53">
        <f>D12+D18</f>
        <v>613200</v>
      </c>
      <c r="E11" s="53">
        <f>E12+E18</f>
        <v>-3953855.0199999996</v>
      </c>
      <c r="F11" s="53"/>
    </row>
    <row r="12" spans="1:6" ht="2.25" customHeight="1" hidden="1">
      <c r="A12" s="36" t="s">
        <v>101</v>
      </c>
      <c r="B12" s="55" t="s">
        <v>102</v>
      </c>
      <c r="C12" s="55"/>
      <c r="D12" s="53"/>
      <c r="E12" s="53">
        <f>E13-E16</f>
        <v>0</v>
      </c>
      <c r="F12" s="39"/>
    </row>
    <row r="13" spans="1:6" ht="33.75" customHeight="1" hidden="1">
      <c r="A13" s="36" t="s">
        <v>103</v>
      </c>
      <c r="B13" s="55"/>
      <c r="C13" s="55" t="s">
        <v>104</v>
      </c>
      <c r="D13" s="53">
        <v>1789800</v>
      </c>
      <c r="E13" s="53">
        <v>1789800</v>
      </c>
      <c r="F13" s="39">
        <v>0</v>
      </c>
    </row>
    <row r="14" spans="1:6" ht="46.5" customHeight="1" hidden="1">
      <c r="A14" s="36" t="s">
        <v>105</v>
      </c>
      <c r="B14" s="55"/>
      <c r="C14" s="55" t="s">
        <v>106</v>
      </c>
      <c r="D14" s="53">
        <v>-1789800</v>
      </c>
      <c r="E14" s="53">
        <v>1789800</v>
      </c>
      <c r="F14" s="39">
        <v>0</v>
      </c>
    </row>
    <row r="15" spans="1:6" ht="54.75" customHeight="1" hidden="1">
      <c r="A15" s="131" t="s">
        <v>107</v>
      </c>
      <c r="B15" s="55"/>
      <c r="C15" s="55" t="s">
        <v>108</v>
      </c>
      <c r="D15" s="53">
        <v>-1789800</v>
      </c>
      <c r="E15" s="53">
        <v>1789800</v>
      </c>
      <c r="F15" s="39">
        <v>0</v>
      </c>
    </row>
    <row r="16" spans="1:6" ht="55.5" customHeight="1" hidden="1">
      <c r="A16" s="131" t="s">
        <v>109</v>
      </c>
      <c r="B16" s="55"/>
      <c r="C16" s="55" t="s">
        <v>110</v>
      </c>
      <c r="D16" s="53">
        <v>1789800</v>
      </c>
      <c r="E16" s="53">
        <v>1789800</v>
      </c>
      <c r="F16" s="39">
        <f>D16-E16</f>
        <v>0</v>
      </c>
    </row>
    <row r="17" spans="1:6" ht="63" customHeight="1" hidden="1">
      <c r="A17" s="131" t="s">
        <v>111</v>
      </c>
      <c r="B17" s="55"/>
      <c r="C17" s="55" t="s">
        <v>112</v>
      </c>
      <c r="D17" s="53">
        <v>1789800</v>
      </c>
      <c r="E17" s="53">
        <v>1789800</v>
      </c>
      <c r="F17" s="39">
        <f>D17-E17</f>
        <v>0</v>
      </c>
    </row>
    <row r="18" spans="1:6" ht="34.5" customHeight="1">
      <c r="A18" s="36" t="s">
        <v>113</v>
      </c>
      <c r="B18" s="55" t="s">
        <v>114</v>
      </c>
      <c r="C18" s="55" t="s">
        <v>115</v>
      </c>
      <c r="D18" s="53">
        <f>D19+D23</f>
        <v>613200</v>
      </c>
      <c r="E18" s="53">
        <f>E19+E26</f>
        <v>-3953855.0199999996</v>
      </c>
      <c r="F18" s="39"/>
    </row>
    <row r="19" spans="1:6" ht="25.5" customHeight="1">
      <c r="A19" s="36" t="s">
        <v>116</v>
      </c>
      <c r="B19" s="55" t="s">
        <v>117</v>
      </c>
      <c r="C19" s="55" t="s">
        <v>118</v>
      </c>
      <c r="D19" s="53">
        <f aca="true" t="shared" si="0" ref="D19:E21">D20</f>
        <v>-12477500</v>
      </c>
      <c r="E19" s="53">
        <f t="shared" si="0"/>
        <v>-13356449.73</v>
      </c>
      <c r="F19" s="39" t="s">
        <v>185</v>
      </c>
    </row>
    <row r="20" spans="1:6" ht="24" customHeight="1">
      <c r="A20" s="36" t="s">
        <v>119</v>
      </c>
      <c r="B20" s="37" t="s">
        <v>117</v>
      </c>
      <c r="C20" s="55" t="s">
        <v>120</v>
      </c>
      <c r="D20" s="53">
        <f t="shared" si="0"/>
        <v>-12477500</v>
      </c>
      <c r="E20" s="53">
        <f t="shared" si="0"/>
        <v>-13356449.73</v>
      </c>
      <c r="F20" s="39" t="s">
        <v>185</v>
      </c>
    </row>
    <row r="21" spans="1:6" ht="27.75" customHeight="1">
      <c r="A21" s="36" t="s">
        <v>121</v>
      </c>
      <c r="B21" s="37" t="s">
        <v>117</v>
      </c>
      <c r="C21" s="55" t="s">
        <v>122</v>
      </c>
      <c r="D21" s="53">
        <f t="shared" si="0"/>
        <v>-12477500</v>
      </c>
      <c r="E21" s="53">
        <f t="shared" si="0"/>
        <v>-13356449.73</v>
      </c>
      <c r="F21" s="39" t="s">
        <v>185</v>
      </c>
    </row>
    <row r="22" spans="1:6" ht="34.5" customHeight="1">
      <c r="A22" s="36" t="s">
        <v>123</v>
      </c>
      <c r="B22" s="37" t="s">
        <v>117</v>
      </c>
      <c r="C22" s="55" t="s">
        <v>124</v>
      </c>
      <c r="D22" s="53">
        <f>-'доходы '!D16</f>
        <v>-12477500</v>
      </c>
      <c r="E22" s="53">
        <v>-13356449.73</v>
      </c>
      <c r="F22" s="39" t="s">
        <v>185</v>
      </c>
    </row>
    <row r="23" spans="1:6" ht="23.25" customHeight="1">
      <c r="A23" s="36" t="s">
        <v>125</v>
      </c>
      <c r="B23" s="37" t="s">
        <v>126</v>
      </c>
      <c r="C23" s="55" t="s">
        <v>127</v>
      </c>
      <c r="D23" s="53">
        <f aca="true" t="shared" si="1" ref="D23:E25">D24</f>
        <v>13090700</v>
      </c>
      <c r="E23" s="53">
        <f t="shared" si="1"/>
        <v>9402594.71</v>
      </c>
      <c r="F23" s="39" t="s">
        <v>185</v>
      </c>
    </row>
    <row r="24" spans="1:6" ht="24.75" customHeight="1">
      <c r="A24" s="36" t="s">
        <v>128</v>
      </c>
      <c r="B24" s="37" t="s">
        <v>126</v>
      </c>
      <c r="C24" s="55" t="s">
        <v>129</v>
      </c>
      <c r="D24" s="53">
        <f t="shared" si="1"/>
        <v>13090700</v>
      </c>
      <c r="E24" s="53">
        <f t="shared" si="1"/>
        <v>9402594.71</v>
      </c>
      <c r="F24" s="39" t="s">
        <v>185</v>
      </c>
    </row>
    <row r="25" spans="1:6" ht="23.25" customHeight="1">
      <c r="A25" s="36" t="s">
        <v>130</v>
      </c>
      <c r="B25" s="37" t="s">
        <v>126</v>
      </c>
      <c r="C25" s="55" t="s">
        <v>131</v>
      </c>
      <c r="D25" s="53">
        <f t="shared" si="1"/>
        <v>13090700</v>
      </c>
      <c r="E25" s="53">
        <f t="shared" si="1"/>
        <v>9402594.71</v>
      </c>
      <c r="F25" s="39" t="s">
        <v>185</v>
      </c>
    </row>
    <row r="26" spans="1:6" ht="32.25" customHeight="1">
      <c r="A26" s="36" t="s">
        <v>132</v>
      </c>
      <c r="B26" s="37" t="s">
        <v>126</v>
      </c>
      <c r="C26" s="55" t="s">
        <v>133</v>
      </c>
      <c r="D26" s="53">
        <f>расходы!D7</f>
        <v>13090700</v>
      </c>
      <c r="E26" s="53">
        <v>9402594.71</v>
      </c>
      <c r="F26" s="39" t="s">
        <v>185</v>
      </c>
    </row>
    <row r="27" ht="10.5" customHeight="1"/>
    <row r="28" spans="1:3" ht="12.75" hidden="1">
      <c r="A28" s="20"/>
      <c r="B28" s="126"/>
      <c r="C28" s="7"/>
    </row>
    <row r="29" ht="12.75" hidden="1"/>
    <row r="31" ht="12.75">
      <c r="A31" t="s">
        <v>481</v>
      </c>
    </row>
    <row r="32" ht="12.75">
      <c r="A32" t="s">
        <v>482</v>
      </c>
    </row>
    <row r="33" ht="12.75">
      <c r="A33" t="s">
        <v>483</v>
      </c>
    </row>
    <row r="34" ht="12.75">
      <c r="A34" t="s">
        <v>484</v>
      </c>
    </row>
    <row r="35" spans="1:3" ht="12.75">
      <c r="A35" t="s">
        <v>11</v>
      </c>
      <c r="C35" t="s">
        <v>331</v>
      </c>
    </row>
    <row r="36" ht="12.75">
      <c r="A36" t="s">
        <v>134</v>
      </c>
    </row>
    <row r="38" ht="12.75">
      <c r="A38" t="s">
        <v>487</v>
      </c>
    </row>
  </sheetData>
  <sheetProtection/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1"/>
  <sheetViews>
    <sheetView showGridLines="0" view="pageBreakPreview" zoomScaleSheetLayoutView="100" zoomScalePageLayoutView="0" workbookViewId="0" topLeftCell="A1">
      <selection activeCell="E18" sqref="E18"/>
    </sheetView>
  </sheetViews>
  <sheetFormatPr defaultColWidth="9.00390625" defaultRowHeight="12.75"/>
  <cols>
    <col min="1" max="1" width="32.625" style="9" customWidth="1"/>
    <col min="2" max="2" width="4.75390625" style="9" customWidth="1"/>
    <col min="3" max="3" width="25.75390625" style="9" customWidth="1"/>
    <col min="4" max="4" width="11.625" style="1" customWidth="1"/>
    <col min="5" max="5" width="11.00390625" style="1" customWidth="1"/>
    <col min="6" max="6" width="16.25390625" style="44" customWidth="1"/>
    <col min="7" max="16384" width="9.125" style="8" customWidth="1"/>
  </cols>
  <sheetData>
    <row r="1" ht="10.5" customHeight="1">
      <c r="D1" s="44"/>
    </row>
    <row r="2" spans="1:6" ht="17.25" customHeight="1" thickBot="1">
      <c r="A2" s="45" t="s">
        <v>196</v>
      </c>
      <c r="B2" s="45"/>
      <c r="C2" s="45"/>
      <c r="D2" s="45"/>
      <c r="E2" s="45"/>
      <c r="F2" s="23" t="s">
        <v>165</v>
      </c>
    </row>
    <row r="3" spans="4:6" ht="13.5" customHeight="1">
      <c r="D3" s="10" t="s">
        <v>195</v>
      </c>
      <c r="E3" s="9"/>
      <c r="F3" s="24" t="s">
        <v>173</v>
      </c>
    </row>
    <row r="4" spans="1:6" ht="12.75" customHeight="1">
      <c r="A4" s="200" t="s">
        <v>485</v>
      </c>
      <c r="B4" s="200"/>
      <c r="C4" s="200"/>
      <c r="D4" s="200"/>
      <c r="E4" s="10" t="s">
        <v>178</v>
      </c>
      <c r="F4" s="25" t="s">
        <v>486</v>
      </c>
    </row>
    <row r="5" spans="1:6" ht="15.75" customHeight="1">
      <c r="A5" s="9" t="s">
        <v>194</v>
      </c>
      <c r="E5" s="1" t="s">
        <v>176</v>
      </c>
      <c r="F5" s="26" t="s">
        <v>198</v>
      </c>
    </row>
    <row r="6" spans="1:6" ht="12" customHeight="1">
      <c r="A6" s="9" t="s">
        <v>63</v>
      </c>
      <c r="E6" s="1" t="s">
        <v>189</v>
      </c>
      <c r="F6" s="25" t="s">
        <v>199</v>
      </c>
    </row>
    <row r="7" spans="1:6" ht="24.75" customHeight="1">
      <c r="A7" s="27" t="s">
        <v>200</v>
      </c>
      <c r="B7" s="199" t="s">
        <v>64</v>
      </c>
      <c r="C7" s="199"/>
      <c r="D7" s="199"/>
      <c r="E7" s="1" t="s">
        <v>177</v>
      </c>
      <c r="F7" s="25" t="s">
        <v>93</v>
      </c>
    </row>
    <row r="8" spans="1:6" ht="13.5" customHeight="1">
      <c r="A8" s="28" t="s">
        <v>183</v>
      </c>
      <c r="F8" s="29"/>
    </row>
    <row r="9" spans="1:6" ht="13.5" customHeight="1" thickBot="1">
      <c r="A9" s="9" t="s">
        <v>161</v>
      </c>
      <c r="F9" s="30" t="s">
        <v>160</v>
      </c>
    </row>
    <row r="10" spans="2:6" ht="13.5" customHeight="1">
      <c r="B10" s="46"/>
      <c r="C10" s="46" t="s">
        <v>184</v>
      </c>
      <c r="F10" s="31"/>
    </row>
    <row r="11" spans="1:6" ht="5.25" customHeight="1">
      <c r="A11" s="47"/>
      <c r="B11" s="47"/>
      <c r="C11" s="48"/>
      <c r="D11" s="49"/>
      <c r="E11" s="49" t="s">
        <v>197</v>
      </c>
      <c r="F11" s="50"/>
    </row>
    <row r="12" spans="1:6" ht="13.5" customHeight="1">
      <c r="A12" s="32"/>
      <c r="B12" s="14" t="s">
        <v>168</v>
      </c>
      <c r="C12" s="2" t="s">
        <v>193</v>
      </c>
      <c r="D12" s="3" t="s">
        <v>186</v>
      </c>
      <c r="E12" s="41"/>
      <c r="F12" s="33" t="s">
        <v>174</v>
      </c>
    </row>
    <row r="13" spans="1:6" ht="9.75" customHeight="1">
      <c r="A13" s="14" t="s">
        <v>166</v>
      </c>
      <c r="B13" s="14" t="s">
        <v>169</v>
      </c>
      <c r="C13" s="2" t="s">
        <v>190</v>
      </c>
      <c r="D13" s="3" t="s">
        <v>187</v>
      </c>
      <c r="E13" s="3" t="s">
        <v>179</v>
      </c>
      <c r="F13" s="34" t="s">
        <v>164</v>
      </c>
    </row>
    <row r="14" spans="1:6" ht="9.75" customHeight="1">
      <c r="A14" s="32"/>
      <c r="B14" s="14" t="s">
        <v>170</v>
      </c>
      <c r="C14" s="2" t="s">
        <v>191</v>
      </c>
      <c r="D14" s="3" t="s">
        <v>164</v>
      </c>
      <c r="E14" s="3"/>
      <c r="F14" s="34"/>
    </row>
    <row r="15" spans="1:6" ht="9.75" customHeight="1" thickBot="1">
      <c r="A15" s="15">
        <v>1</v>
      </c>
      <c r="B15" s="16">
        <v>2</v>
      </c>
      <c r="C15" s="16">
        <v>3</v>
      </c>
      <c r="D15" s="4" t="s">
        <v>162</v>
      </c>
      <c r="E15" s="4" t="s">
        <v>181</v>
      </c>
      <c r="F15" s="43" t="s">
        <v>182</v>
      </c>
    </row>
    <row r="16" spans="1:6" s="19" customFormat="1" ht="15.75" customHeight="1">
      <c r="A16" s="79" t="s">
        <v>214</v>
      </c>
      <c r="B16" s="80">
        <v>10</v>
      </c>
      <c r="C16" s="81" t="s">
        <v>215</v>
      </c>
      <c r="D16" s="82">
        <f>D17+D75</f>
        <v>12477500</v>
      </c>
      <c r="E16" s="82">
        <f>E17+E75</f>
        <v>13343391.33</v>
      </c>
      <c r="F16" s="83">
        <f aca="true" t="shared" si="0" ref="F16:F36">D16-E16</f>
        <v>-865891.3300000001</v>
      </c>
    </row>
    <row r="17" spans="1:6" ht="27.75" customHeight="1">
      <c r="A17" s="84" t="s">
        <v>216</v>
      </c>
      <c r="B17" s="85">
        <v>10</v>
      </c>
      <c r="C17" s="86" t="s">
        <v>217</v>
      </c>
      <c r="D17" s="87">
        <f>D18+D29+D40+D48+D55+D67+D71+D23+D64</f>
        <v>8657200</v>
      </c>
      <c r="E17" s="87">
        <f>E18+E29+E40+E48+E55+E67+E71+E23+E64</f>
        <v>9818075.84</v>
      </c>
      <c r="F17" s="88">
        <f t="shared" si="0"/>
        <v>-1160875.8399999999</v>
      </c>
    </row>
    <row r="18" spans="1:6" ht="20.25" customHeight="1">
      <c r="A18" s="76" t="s">
        <v>218</v>
      </c>
      <c r="B18" s="77">
        <v>10</v>
      </c>
      <c r="C18" s="78" t="s">
        <v>278</v>
      </c>
      <c r="D18" s="68">
        <f>D19+D22</f>
        <v>1642900</v>
      </c>
      <c r="E18" s="68">
        <f>E19</f>
        <v>3073645.65</v>
      </c>
      <c r="F18" s="65">
        <f t="shared" si="0"/>
        <v>-1430745.65</v>
      </c>
    </row>
    <row r="19" spans="1:6" s="19" customFormat="1" ht="15.75" customHeight="1">
      <c r="A19" s="51" t="s">
        <v>201</v>
      </c>
      <c r="B19" s="52">
        <v>10</v>
      </c>
      <c r="C19" s="56" t="s">
        <v>243</v>
      </c>
      <c r="D19" s="53">
        <f>D20</f>
        <v>1642900</v>
      </c>
      <c r="E19" s="53">
        <f>E20+E22+E21</f>
        <v>3073645.65</v>
      </c>
      <c r="F19" s="40">
        <f t="shared" si="0"/>
        <v>-1430745.65</v>
      </c>
    </row>
    <row r="20" spans="1:6" ht="99" customHeight="1">
      <c r="A20" s="51" t="s">
        <v>219</v>
      </c>
      <c r="B20" s="52">
        <v>10</v>
      </c>
      <c r="C20" s="56" t="s">
        <v>244</v>
      </c>
      <c r="D20" s="53">
        <v>1642900</v>
      </c>
      <c r="E20" s="53">
        <v>3072422.59</v>
      </c>
      <c r="F20" s="40">
        <f t="shared" si="0"/>
        <v>-1429522.5899999999</v>
      </c>
    </row>
    <row r="21" spans="1:6" ht="129.75" customHeight="1">
      <c r="A21" s="51" t="s">
        <v>220</v>
      </c>
      <c r="B21" s="52">
        <v>10</v>
      </c>
      <c r="C21" s="56" t="s">
        <v>245</v>
      </c>
      <c r="D21" s="53">
        <v>0</v>
      </c>
      <c r="E21" s="53">
        <v>71.68</v>
      </c>
      <c r="F21" s="40">
        <f t="shared" si="0"/>
        <v>-71.68</v>
      </c>
    </row>
    <row r="22" spans="1:6" ht="32.25" customHeight="1">
      <c r="A22" s="51" t="s">
        <v>221</v>
      </c>
      <c r="B22" s="52">
        <v>10</v>
      </c>
      <c r="C22" s="56" t="s">
        <v>246</v>
      </c>
      <c r="D22" s="53">
        <v>0</v>
      </c>
      <c r="E22" s="53">
        <v>1151.38</v>
      </c>
      <c r="F22" s="40">
        <f t="shared" si="0"/>
        <v>-1151.38</v>
      </c>
    </row>
    <row r="23" spans="1:6" ht="46.5" customHeight="1">
      <c r="A23" s="132" t="s">
        <v>147</v>
      </c>
      <c r="B23" s="92">
        <v>10</v>
      </c>
      <c r="C23" s="93" t="s">
        <v>148</v>
      </c>
      <c r="D23" s="94">
        <f>D24</f>
        <v>1448600</v>
      </c>
      <c r="E23" s="94">
        <f>E24</f>
        <v>1483662.1</v>
      </c>
      <c r="F23" s="133">
        <f>F24</f>
        <v>-35062.10000000008</v>
      </c>
    </row>
    <row r="24" spans="1:6" ht="36.75" customHeight="1">
      <c r="A24" s="51" t="s">
        <v>149</v>
      </c>
      <c r="B24" s="52"/>
      <c r="C24" s="56" t="s">
        <v>158</v>
      </c>
      <c r="D24" s="53">
        <f>D25+D26+D27+D28</f>
        <v>1448600</v>
      </c>
      <c r="E24" s="53">
        <f>E25+E26+E27+E28</f>
        <v>1483662.1</v>
      </c>
      <c r="F24" s="53">
        <f>F25+F26+F27+F28</f>
        <v>-35062.10000000008</v>
      </c>
    </row>
    <row r="25" spans="1:6" ht="90.75" customHeight="1">
      <c r="A25" s="51" t="s">
        <v>150</v>
      </c>
      <c r="B25" s="52"/>
      <c r="C25" s="56" t="s">
        <v>157</v>
      </c>
      <c r="D25" s="53">
        <v>505000</v>
      </c>
      <c r="E25" s="53">
        <v>508472.21</v>
      </c>
      <c r="F25" s="40">
        <f>D25-E25</f>
        <v>-3472.210000000021</v>
      </c>
    </row>
    <row r="26" spans="1:6" ht="111" customHeight="1">
      <c r="A26" s="51" t="s">
        <v>151</v>
      </c>
      <c r="B26" s="52"/>
      <c r="C26" s="56" t="s">
        <v>156</v>
      </c>
      <c r="D26" s="53">
        <v>10200</v>
      </c>
      <c r="E26" s="53">
        <v>7969.6</v>
      </c>
      <c r="F26" s="40">
        <f>D26-E26</f>
        <v>2230.3999999999996</v>
      </c>
    </row>
    <row r="27" spans="1:6" ht="93.75" customHeight="1">
      <c r="A27" s="51" t="s">
        <v>152</v>
      </c>
      <c r="B27" s="52"/>
      <c r="C27" s="56" t="s">
        <v>155</v>
      </c>
      <c r="D27" s="53">
        <v>933400</v>
      </c>
      <c r="E27" s="53">
        <v>1044844.93</v>
      </c>
      <c r="F27" s="40">
        <f>D27-E27</f>
        <v>-111444.93000000005</v>
      </c>
    </row>
    <row r="28" spans="1:6" ht="89.25" customHeight="1">
      <c r="A28" s="51" t="s">
        <v>153</v>
      </c>
      <c r="B28" s="52"/>
      <c r="C28" s="56" t="s">
        <v>154</v>
      </c>
      <c r="D28" s="53">
        <v>0</v>
      </c>
      <c r="E28" s="53">
        <v>-77624.64</v>
      </c>
      <c r="F28" s="40">
        <f>D28-E28</f>
        <v>77624.64</v>
      </c>
    </row>
    <row r="29" spans="1:6" ht="20.25" customHeight="1">
      <c r="A29" s="76" t="s">
        <v>222</v>
      </c>
      <c r="B29" s="77">
        <v>10</v>
      </c>
      <c r="C29" s="78" t="s">
        <v>279</v>
      </c>
      <c r="D29" s="68">
        <f>D30</f>
        <v>642000</v>
      </c>
      <c r="E29" s="68">
        <f>E30</f>
        <v>647791</v>
      </c>
      <c r="F29" s="65">
        <f t="shared" si="0"/>
        <v>-5791</v>
      </c>
    </row>
    <row r="30" spans="1:6" s="42" customFormat="1" ht="0.75" customHeight="1">
      <c r="A30" s="51" t="s">
        <v>202</v>
      </c>
      <c r="B30" s="52">
        <v>10</v>
      </c>
      <c r="C30" s="56" t="s">
        <v>247</v>
      </c>
      <c r="D30" s="53">
        <f>D31+D37+D34+D36</f>
        <v>642000</v>
      </c>
      <c r="E30" s="53">
        <f>E31+E33+E34+E36+E37</f>
        <v>647791</v>
      </c>
      <c r="F30" s="40">
        <f t="shared" si="0"/>
        <v>-5791</v>
      </c>
    </row>
    <row r="31" spans="1:6" s="19" customFormat="1" ht="51.75" customHeight="1" hidden="1">
      <c r="A31" s="51" t="s">
        <v>223</v>
      </c>
      <c r="B31" s="52">
        <v>10</v>
      </c>
      <c r="C31" s="56" t="s">
        <v>248</v>
      </c>
      <c r="D31" s="53">
        <f>D32</f>
        <v>0</v>
      </c>
      <c r="E31" s="53">
        <f>E32</f>
        <v>0</v>
      </c>
      <c r="F31" s="40">
        <f t="shared" si="0"/>
        <v>0</v>
      </c>
    </row>
    <row r="32" spans="1:6" ht="52.5" customHeight="1" hidden="1">
      <c r="A32" s="51" t="s">
        <v>223</v>
      </c>
      <c r="B32" s="52">
        <v>10</v>
      </c>
      <c r="C32" s="56" t="s">
        <v>249</v>
      </c>
      <c r="D32" s="53">
        <v>0</v>
      </c>
      <c r="E32" s="53">
        <v>0</v>
      </c>
      <c r="F32" s="40">
        <f t="shared" si="0"/>
        <v>0</v>
      </c>
    </row>
    <row r="33" spans="1:6" ht="0.75" customHeight="1" hidden="1">
      <c r="A33" s="51" t="s">
        <v>213</v>
      </c>
      <c r="B33" s="52">
        <v>10</v>
      </c>
      <c r="C33" s="56" t="s">
        <v>81</v>
      </c>
      <c r="D33" s="53">
        <v>177400</v>
      </c>
      <c r="E33" s="53">
        <v>0</v>
      </c>
      <c r="F33" s="40">
        <f t="shared" si="0"/>
        <v>177400</v>
      </c>
    </row>
    <row r="34" spans="1:6" ht="69" customHeight="1" hidden="1">
      <c r="A34" s="51" t="s">
        <v>224</v>
      </c>
      <c r="B34" s="52">
        <v>10</v>
      </c>
      <c r="C34" s="56" t="s">
        <v>250</v>
      </c>
      <c r="D34" s="53">
        <f>D35</f>
        <v>0</v>
      </c>
      <c r="E34" s="53">
        <f>E35</f>
        <v>0</v>
      </c>
      <c r="F34" s="40">
        <f t="shared" si="0"/>
        <v>0</v>
      </c>
    </row>
    <row r="35" spans="1:6" ht="62.25" customHeight="1" hidden="1">
      <c r="A35" s="51" t="s">
        <v>224</v>
      </c>
      <c r="B35" s="52">
        <v>10</v>
      </c>
      <c r="C35" s="56" t="s">
        <v>251</v>
      </c>
      <c r="D35" s="53">
        <v>0</v>
      </c>
      <c r="E35" s="53">
        <v>0</v>
      </c>
      <c r="F35" s="40">
        <f t="shared" si="0"/>
        <v>0</v>
      </c>
    </row>
    <row r="36" spans="1:6" ht="0.75" customHeight="1">
      <c r="A36" s="51" t="s">
        <v>225</v>
      </c>
      <c r="B36" s="52">
        <v>10</v>
      </c>
      <c r="C36" s="56" t="s">
        <v>80</v>
      </c>
      <c r="D36" s="53">
        <v>0</v>
      </c>
      <c r="E36" s="53">
        <v>0</v>
      </c>
      <c r="F36" s="40">
        <f t="shared" si="0"/>
        <v>0</v>
      </c>
    </row>
    <row r="37" spans="1:6" ht="25.5" customHeight="1">
      <c r="A37" s="51" t="s">
        <v>212</v>
      </c>
      <c r="B37" s="52">
        <v>10</v>
      </c>
      <c r="C37" s="56" t="s">
        <v>252</v>
      </c>
      <c r="D37" s="53">
        <f>D38</f>
        <v>642000</v>
      </c>
      <c r="E37" s="53">
        <f>E38+E39</f>
        <v>647791</v>
      </c>
      <c r="F37" s="40">
        <f>F38</f>
        <v>-5739.150000000023</v>
      </c>
    </row>
    <row r="38" spans="1:6" ht="25.5" customHeight="1">
      <c r="A38" s="51" t="s">
        <v>212</v>
      </c>
      <c r="B38" s="52">
        <v>10</v>
      </c>
      <c r="C38" s="56" t="s">
        <v>253</v>
      </c>
      <c r="D38" s="53">
        <v>642000</v>
      </c>
      <c r="E38" s="53">
        <v>647739.15</v>
      </c>
      <c r="F38" s="40">
        <f aca="true" t="shared" si="1" ref="F38:F50">D38-E38</f>
        <v>-5739.150000000023</v>
      </c>
    </row>
    <row r="39" spans="1:6" ht="27.75" customHeight="1">
      <c r="A39" s="51" t="s">
        <v>66</v>
      </c>
      <c r="B39" s="52">
        <v>10</v>
      </c>
      <c r="C39" s="56" t="s">
        <v>65</v>
      </c>
      <c r="D39" s="53">
        <v>0</v>
      </c>
      <c r="E39" s="53">
        <v>51.85</v>
      </c>
      <c r="F39" s="40">
        <f t="shared" si="1"/>
        <v>-51.85</v>
      </c>
    </row>
    <row r="40" spans="1:6" s="42" customFormat="1" ht="22.5" customHeight="1">
      <c r="A40" s="76" t="s">
        <v>226</v>
      </c>
      <c r="B40" s="77">
        <v>10</v>
      </c>
      <c r="C40" s="78" t="s">
        <v>280</v>
      </c>
      <c r="D40" s="68">
        <f>D41+D43</f>
        <v>3071200</v>
      </c>
      <c r="E40" s="68">
        <f>E41+E43</f>
        <v>2625052.5700000003</v>
      </c>
      <c r="F40" s="65">
        <f t="shared" si="1"/>
        <v>446147.4299999997</v>
      </c>
    </row>
    <row r="41" spans="1:6" s="42" customFormat="1" ht="25.5" customHeight="1">
      <c r="A41" s="51" t="s">
        <v>204</v>
      </c>
      <c r="B41" s="52">
        <v>10</v>
      </c>
      <c r="C41" s="56" t="s">
        <v>254</v>
      </c>
      <c r="D41" s="53">
        <f>D42</f>
        <v>274400</v>
      </c>
      <c r="E41" s="53">
        <f>E42</f>
        <v>311880.2</v>
      </c>
      <c r="F41" s="40">
        <f t="shared" si="1"/>
        <v>-37480.20000000001</v>
      </c>
    </row>
    <row r="42" spans="1:6" ht="61.5" customHeight="1">
      <c r="A42" s="51" t="s">
        <v>205</v>
      </c>
      <c r="B42" s="52">
        <v>10</v>
      </c>
      <c r="C42" s="56" t="s">
        <v>255</v>
      </c>
      <c r="D42" s="53">
        <v>274400</v>
      </c>
      <c r="E42" s="53">
        <v>311880.2</v>
      </c>
      <c r="F42" s="40">
        <f t="shared" si="1"/>
        <v>-37480.20000000001</v>
      </c>
    </row>
    <row r="43" spans="1:6" s="19" customFormat="1" ht="15.75" customHeight="1">
      <c r="A43" s="51" t="s">
        <v>206</v>
      </c>
      <c r="B43" s="52">
        <v>10</v>
      </c>
      <c r="C43" s="56" t="s">
        <v>256</v>
      </c>
      <c r="D43" s="53">
        <f>D44+D46</f>
        <v>2796800</v>
      </c>
      <c r="E43" s="53">
        <f>E44+E46</f>
        <v>2313172.37</v>
      </c>
      <c r="F43" s="40">
        <f t="shared" si="1"/>
        <v>483627.6299999999</v>
      </c>
    </row>
    <row r="44" spans="1:6" ht="20.25" customHeight="1">
      <c r="A44" s="51" t="s">
        <v>87</v>
      </c>
      <c r="B44" s="52">
        <v>10</v>
      </c>
      <c r="C44" s="56" t="s">
        <v>92</v>
      </c>
      <c r="D44" s="53">
        <f>D45</f>
        <v>120000</v>
      </c>
      <c r="E44" s="53">
        <f>E45</f>
        <v>233498.87</v>
      </c>
      <c r="F44" s="40">
        <f t="shared" si="1"/>
        <v>-113498.87</v>
      </c>
    </row>
    <row r="45" spans="1:6" ht="55.5" customHeight="1">
      <c r="A45" s="134" t="s">
        <v>85</v>
      </c>
      <c r="B45" s="52">
        <v>10</v>
      </c>
      <c r="C45" s="56" t="s">
        <v>91</v>
      </c>
      <c r="D45" s="53">
        <v>120000</v>
      </c>
      <c r="E45" s="53">
        <v>233498.87</v>
      </c>
      <c r="F45" s="40">
        <f t="shared" si="1"/>
        <v>-113498.87</v>
      </c>
    </row>
    <row r="46" spans="1:6" ht="24.75" customHeight="1">
      <c r="A46" s="135" t="s">
        <v>88</v>
      </c>
      <c r="B46" s="52">
        <v>10</v>
      </c>
      <c r="C46" s="56" t="s">
        <v>90</v>
      </c>
      <c r="D46" s="53">
        <f>D47</f>
        <v>2676800</v>
      </c>
      <c r="E46" s="53">
        <f>E47</f>
        <v>2079673.5</v>
      </c>
      <c r="F46" s="40">
        <f t="shared" si="1"/>
        <v>597126.5</v>
      </c>
    </row>
    <row r="47" spans="1:6" ht="56.25" customHeight="1">
      <c r="A47" s="134" t="s">
        <v>86</v>
      </c>
      <c r="B47" s="52">
        <v>10</v>
      </c>
      <c r="C47" s="56" t="s">
        <v>89</v>
      </c>
      <c r="D47" s="53">
        <v>2676800</v>
      </c>
      <c r="E47" s="53">
        <v>2079673.5</v>
      </c>
      <c r="F47" s="40">
        <f t="shared" si="1"/>
        <v>597126.5</v>
      </c>
    </row>
    <row r="48" spans="1:6" ht="23.25" customHeight="1">
      <c r="A48" s="76" t="s">
        <v>227</v>
      </c>
      <c r="B48" s="77">
        <v>10</v>
      </c>
      <c r="C48" s="78" t="s">
        <v>281</v>
      </c>
      <c r="D48" s="68">
        <f>D49</f>
        <v>8000</v>
      </c>
      <c r="E48" s="68">
        <f>E49</f>
        <v>11250</v>
      </c>
      <c r="F48" s="65">
        <f t="shared" si="1"/>
        <v>-3250</v>
      </c>
    </row>
    <row r="49" spans="1:6" ht="57" customHeight="1">
      <c r="A49" s="51" t="s">
        <v>228</v>
      </c>
      <c r="B49" s="52">
        <v>10</v>
      </c>
      <c r="C49" s="56" t="s">
        <v>257</v>
      </c>
      <c r="D49" s="53">
        <f>D50</f>
        <v>8000</v>
      </c>
      <c r="E49" s="53">
        <f>E50</f>
        <v>11250</v>
      </c>
      <c r="F49" s="40">
        <f t="shared" si="1"/>
        <v>-3250</v>
      </c>
    </row>
    <row r="50" spans="1:6" ht="66" customHeight="1">
      <c r="A50" s="51" t="s">
        <v>229</v>
      </c>
      <c r="B50" s="52">
        <v>10</v>
      </c>
      <c r="C50" s="56" t="s">
        <v>258</v>
      </c>
      <c r="D50" s="53">
        <v>8000</v>
      </c>
      <c r="E50" s="53">
        <v>11250</v>
      </c>
      <c r="F50" s="40">
        <f t="shared" si="1"/>
        <v>-3250</v>
      </c>
    </row>
    <row r="51" spans="1:6" s="19" customFormat="1" ht="47.25" customHeight="1" hidden="1">
      <c r="A51" s="76" t="s">
        <v>230</v>
      </c>
      <c r="B51" s="77">
        <v>10</v>
      </c>
      <c r="C51" s="78" t="s">
        <v>282</v>
      </c>
      <c r="D51" s="68" t="s">
        <v>62</v>
      </c>
      <c r="E51" s="68" t="s">
        <v>62</v>
      </c>
      <c r="F51" s="65" t="s">
        <v>62</v>
      </c>
    </row>
    <row r="52" spans="1:6" ht="1.5" customHeight="1" hidden="1">
      <c r="A52" s="51" t="s">
        <v>203</v>
      </c>
      <c r="B52" s="52">
        <v>10</v>
      </c>
      <c r="C52" s="56" t="s">
        <v>259</v>
      </c>
      <c r="D52" s="53" t="s">
        <v>62</v>
      </c>
      <c r="E52" s="53" t="s">
        <v>62</v>
      </c>
      <c r="F52" s="40" t="s">
        <v>62</v>
      </c>
    </row>
    <row r="53" spans="1:6" ht="36" customHeight="1" hidden="1">
      <c r="A53" s="51" t="s">
        <v>231</v>
      </c>
      <c r="B53" s="52">
        <v>10</v>
      </c>
      <c r="C53" s="56" t="s">
        <v>260</v>
      </c>
      <c r="D53" s="53" t="s">
        <v>62</v>
      </c>
      <c r="E53" s="53" t="s">
        <v>62</v>
      </c>
      <c r="F53" s="40" t="s">
        <v>62</v>
      </c>
    </row>
    <row r="54" spans="1:6" s="19" customFormat="1" ht="51" customHeight="1" hidden="1">
      <c r="A54" s="51" t="s">
        <v>232</v>
      </c>
      <c r="B54" s="52">
        <v>10</v>
      </c>
      <c r="C54" s="56" t="s">
        <v>261</v>
      </c>
      <c r="D54" s="53" t="s">
        <v>62</v>
      </c>
      <c r="E54" s="53" t="s">
        <v>62</v>
      </c>
      <c r="F54" s="40" t="s">
        <v>62</v>
      </c>
    </row>
    <row r="55" spans="1:6" ht="54.75" customHeight="1">
      <c r="A55" s="76" t="s">
        <v>233</v>
      </c>
      <c r="B55" s="77">
        <v>10</v>
      </c>
      <c r="C55" s="78" t="s">
        <v>262</v>
      </c>
      <c r="D55" s="68">
        <f>D56</f>
        <v>159300</v>
      </c>
      <c r="E55" s="68">
        <f>E56+E61</f>
        <v>234659.05</v>
      </c>
      <c r="F55" s="65">
        <f aca="true" t="shared" si="2" ref="F55:F67">D55-E55</f>
        <v>-75359.04999999999</v>
      </c>
    </row>
    <row r="56" spans="1:6" ht="122.25" customHeight="1">
      <c r="A56" s="51" t="s">
        <v>234</v>
      </c>
      <c r="B56" s="52">
        <v>10</v>
      </c>
      <c r="C56" s="56" t="s">
        <v>263</v>
      </c>
      <c r="D56" s="53">
        <f>D57+D59+D61</f>
        <v>159300</v>
      </c>
      <c r="E56" s="53">
        <f>E57+E59</f>
        <v>230759.05</v>
      </c>
      <c r="F56" s="40">
        <f t="shared" si="2"/>
        <v>-71459.04999999999</v>
      </c>
    </row>
    <row r="57" spans="1:6" ht="81.75" customHeight="1" hidden="1">
      <c r="A57" s="51" t="s">
        <v>235</v>
      </c>
      <c r="B57" s="52">
        <v>10</v>
      </c>
      <c r="C57" s="56" t="s">
        <v>264</v>
      </c>
      <c r="D57" s="53">
        <v>0</v>
      </c>
      <c r="E57" s="53">
        <f>E58</f>
        <v>0</v>
      </c>
      <c r="F57" s="40">
        <f t="shared" si="2"/>
        <v>0</v>
      </c>
    </row>
    <row r="58" spans="1:6" s="19" customFormat="1" ht="96" customHeight="1" hidden="1">
      <c r="A58" s="51" t="s">
        <v>236</v>
      </c>
      <c r="B58" s="52">
        <v>10</v>
      </c>
      <c r="C58" s="56" t="s">
        <v>265</v>
      </c>
      <c r="D58" s="53">
        <v>0</v>
      </c>
      <c r="E58" s="53">
        <v>0</v>
      </c>
      <c r="F58" s="40">
        <f t="shared" si="2"/>
        <v>0</v>
      </c>
    </row>
    <row r="59" spans="1:6" ht="117" customHeight="1">
      <c r="A59" s="51" t="s">
        <v>211</v>
      </c>
      <c r="B59" s="52">
        <v>10</v>
      </c>
      <c r="C59" s="56" t="s">
        <v>266</v>
      </c>
      <c r="D59" s="53">
        <f>D60</f>
        <v>159300</v>
      </c>
      <c r="E59" s="53">
        <f>E60</f>
        <v>230759.05</v>
      </c>
      <c r="F59" s="40">
        <f t="shared" si="2"/>
        <v>-71459.04999999999</v>
      </c>
    </row>
    <row r="60" spans="1:6" ht="93" customHeight="1">
      <c r="A60" s="51" t="s">
        <v>237</v>
      </c>
      <c r="B60" s="52">
        <v>10</v>
      </c>
      <c r="C60" s="56" t="s">
        <v>267</v>
      </c>
      <c r="D60" s="53">
        <v>159300</v>
      </c>
      <c r="E60" s="53">
        <v>230759.05</v>
      </c>
      <c r="F60" s="40">
        <f t="shared" si="2"/>
        <v>-71459.04999999999</v>
      </c>
    </row>
    <row r="61" spans="1:6" ht="40.5" customHeight="1">
      <c r="A61" s="51" t="s">
        <v>474</v>
      </c>
      <c r="B61" s="52">
        <v>10</v>
      </c>
      <c r="C61" s="56" t="s">
        <v>478</v>
      </c>
      <c r="D61" s="53">
        <f>D62</f>
        <v>0</v>
      </c>
      <c r="E61" s="53">
        <f>E62</f>
        <v>3900</v>
      </c>
      <c r="F61" s="40">
        <f t="shared" si="2"/>
        <v>-3900</v>
      </c>
    </row>
    <row r="62" spans="1:6" ht="68.25" customHeight="1">
      <c r="A62" s="51" t="s">
        <v>473</v>
      </c>
      <c r="B62" s="52">
        <v>10</v>
      </c>
      <c r="C62" s="56" t="s">
        <v>477</v>
      </c>
      <c r="D62" s="53">
        <f>D63</f>
        <v>0</v>
      </c>
      <c r="E62" s="53">
        <f>E63</f>
        <v>3900</v>
      </c>
      <c r="F62" s="40">
        <f>F63</f>
        <v>-3900</v>
      </c>
    </row>
    <row r="63" spans="1:6" ht="63" customHeight="1">
      <c r="A63" s="51" t="s">
        <v>475</v>
      </c>
      <c r="B63" s="52">
        <v>10</v>
      </c>
      <c r="C63" s="56" t="s">
        <v>476</v>
      </c>
      <c r="D63" s="53">
        <v>0</v>
      </c>
      <c r="E63" s="53">
        <v>3900</v>
      </c>
      <c r="F63" s="40">
        <f>D63-E63</f>
        <v>-3900</v>
      </c>
    </row>
    <row r="64" spans="1:6" ht="55.5" customHeight="1">
      <c r="A64" s="149" t="s">
        <v>335</v>
      </c>
      <c r="B64" s="192">
        <v>10</v>
      </c>
      <c r="C64" s="193" t="s">
        <v>336</v>
      </c>
      <c r="D64" s="194">
        <f>D65</f>
        <v>63000</v>
      </c>
      <c r="E64" s="194">
        <f>E65</f>
        <v>67272.87</v>
      </c>
      <c r="F64" s="5">
        <f t="shared" si="2"/>
        <v>-4272.869999999995</v>
      </c>
    </row>
    <row r="65" spans="1:6" ht="27.75" customHeight="1">
      <c r="A65" s="51" t="s">
        <v>337</v>
      </c>
      <c r="B65" s="52">
        <v>10</v>
      </c>
      <c r="C65" s="56" t="s">
        <v>338</v>
      </c>
      <c r="D65" s="53">
        <f>D66</f>
        <v>63000</v>
      </c>
      <c r="E65" s="53">
        <f>E66</f>
        <v>67272.87</v>
      </c>
      <c r="F65" s="40">
        <f t="shared" si="2"/>
        <v>-4272.869999999995</v>
      </c>
    </row>
    <row r="66" spans="1:6" ht="34.5" customHeight="1">
      <c r="A66" s="51" t="s">
        <v>337</v>
      </c>
      <c r="B66" s="52">
        <v>10</v>
      </c>
      <c r="C66" s="56" t="s">
        <v>339</v>
      </c>
      <c r="D66" s="53">
        <v>63000</v>
      </c>
      <c r="E66" s="53">
        <v>67272.87</v>
      </c>
      <c r="F66" s="40">
        <f t="shared" si="2"/>
        <v>-4272.869999999995</v>
      </c>
    </row>
    <row r="67" spans="1:6" ht="37.5" customHeight="1">
      <c r="A67" s="76" t="s">
        <v>238</v>
      </c>
      <c r="B67" s="77">
        <v>10</v>
      </c>
      <c r="C67" s="78" t="s">
        <v>10</v>
      </c>
      <c r="D67" s="68">
        <f aca="true" t="shared" si="3" ref="D67:E69">D68</f>
        <v>1616200</v>
      </c>
      <c r="E67" s="68">
        <f t="shared" si="3"/>
        <v>1616304.8</v>
      </c>
      <c r="F67" s="65">
        <f t="shared" si="2"/>
        <v>-104.80000000004657</v>
      </c>
    </row>
    <row r="68" spans="1:6" ht="71.25" customHeight="1">
      <c r="A68" s="51" t="s">
        <v>239</v>
      </c>
      <c r="B68" s="52">
        <v>10</v>
      </c>
      <c r="C68" s="136" t="s">
        <v>9</v>
      </c>
      <c r="D68" s="53">
        <f t="shared" si="3"/>
        <v>1616200</v>
      </c>
      <c r="E68" s="53">
        <f t="shared" si="3"/>
        <v>1616304.8</v>
      </c>
      <c r="F68" s="40">
        <f>F69</f>
        <v>-104.80000000004657</v>
      </c>
    </row>
    <row r="69" spans="1:6" ht="21.75" customHeight="1">
      <c r="A69" s="51" t="s">
        <v>293</v>
      </c>
      <c r="B69" s="52">
        <v>10</v>
      </c>
      <c r="C69" s="136" t="s">
        <v>136</v>
      </c>
      <c r="D69" s="53">
        <f t="shared" si="3"/>
        <v>1616200</v>
      </c>
      <c r="E69" s="53">
        <f t="shared" si="3"/>
        <v>1616304.8</v>
      </c>
      <c r="F69" s="40">
        <f>F70</f>
        <v>-104.80000000004657</v>
      </c>
    </row>
    <row r="70" spans="1:6" ht="45.75" customHeight="1">
      <c r="A70" s="51" t="s">
        <v>293</v>
      </c>
      <c r="B70" s="52">
        <v>10</v>
      </c>
      <c r="C70" s="136" t="s">
        <v>137</v>
      </c>
      <c r="D70" s="53">
        <v>1616200</v>
      </c>
      <c r="E70" s="53">
        <v>1616304.8</v>
      </c>
      <c r="F70" s="40">
        <f>D70-E70</f>
        <v>-104.80000000004657</v>
      </c>
    </row>
    <row r="71" spans="1:6" ht="31.5" customHeight="1">
      <c r="A71" s="76" t="s">
        <v>82</v>
      </c>
      <c r="B71" s="77">
        <v>10</v>
      </c>
      <c r="C71" s="78" t="s">
        <v>138</v>
      </c>
      <c r="D71" s="68">
        <f>D72</f>
        <v>6000</v>
      </c>
      <c r="E71" s="68">
        <f>E72</f>
        <v>58437.8</v>
      </c>
      <c r="F71" s="65">
        <f>D71-E71</f>
        <v>-52437.8</v>
      </c>
    </row>
    <row r="72" spans="1:6" s="19" customFormat="1" ht="38.25" customHeight="1">
      <c r="A72" s="51" t="s">
        <v>83</v>
      </c>
      <c r="B72" s="52">
        <v>10</v>
      </c>
      <c r="C72" s="56" t="s">
        <v>290</v>
      </c>
      <c r="D72" s="53">
        <f>D73+D74</f>
        <v>6000</v>
      </c>
      <c r="E72" s="53">
        <f>E73+E74</f>
        <v>58437.8</v>
      </c>
      <c r="F72" s="40">
        <f>D72-E72</f>
        <v>-52437.8</v>
      </c>
    </row>
    <row r="73" spans="1:6" ht="56.25" customHeight="1">
      <c r="A73" s="51" t="s">
        <v>84</v>
      </c>
      <c r="B73" s="52">
        <v>10</v>
      </c>
      <c r="C73" s="56" t="s">
        <v>291</v>
      </c>
      <c r="D73" s="53">
        <v>6000</v>
      </c>
      <c r="E73" s="53">
        <v>16937.8</v>
      </c>
      <c r="F73" s="40">
        <f>D73-E73</f>
        <v>-10937.8</v>
      </c>
    </row>
    <row r="74" spans="1:6" ht="55.5" customHeight="1">
      <c r="A74" s="51" t="s">
        <v>84</v>
      </c>
      <c r="B74" s="52">
        <v>10</v>
      </c>
      <c r="C74" s="56" t="s">
        <v>472</v>
      </c>
      <c r="D74" s="53">
        <v>0</v>
      </c>
      <c r="E74" s="53">
        <v>41500</v>
      </c>
      <c r="F74" s="40">
        <f>D74-E74</f>
        <v>-41500</v>
      </c>
    </row>
    <row r="75" spans="1:6" ht="30" customHeight="1">
      <c r="A75" s="76" t="s">
        <v>240</v>
      </c>
      <c r="B75" s="77">
        <v>10</v>
      </c>
      <c r="C75" s="78" t="s">
        <v>269</v>
      </c>
      <c r="D75" s="68">
        <f>D76</f>
        <v>3820300</v>
      </c>
      <c r="E75" s="68">
        <f>E76+E89</f>
        <v>3525315.49</v>
      </c>
      <c r="F75" s="65">
        <f aca="true" t="shared" si="4" ref="F75:F87">D75-E75</f>
        <v>294984.5099999998</v>
      </c>
    </row>
    <row r="76" spans="1:6" ht="50.25" customHeight="1">
      <c r="A76" s="51" t="s">
        <v>241</v>
      </c>
      <c r="B76" s="52">
        <v>10</v>
      </c>
      <c r="C76" s="56" t="s">
        <v>268</v>
      </c>
      <c r="D76" s="53">
        <f>D80+D85+D77+D88</f>
        <v>3820300</v>
      </c>
      <c r="E76" s="53">
        <f>E80+E85+E77</f>
        <v>3588300</v>
      </c>
      <c r="F76" s="53">
        <f>F80+F85+F77</f>
        <v>295000</v>
      </c>
    </row>
    <row r="77" spans="1:6" ht="21" customHeight="1">
      <c r="A77" s="51" t="s">
        <v>72</v>
      </c>
      <c r="B77" s="52">
        <v>10</v>
      </c>
      <c r="C77" s="56" t="s">
        <v>71</v>
      </c>
      <c r="D77" s="53">
        <f>D78</f>
        <v>3296900</v>
      </c>
      <c r="E77" s="53">
        <f>E78</f>
        <v>3063600</v>
      </c>
      <c r="F77" s="40">
        <f t="shared" si="4"/>
        <v>233300</v>
      </c>
    </row>
    <row r="78" spans="1:6" ht="33.75" customHeight="1">
      <c r="A78" s="51" t="s">
        <v>74</v>
      </c>
      <c r="B78" s="52">
        <v>10</v>
      </c>
      <c r="C78" s="56" t="s">
        <v>73</v>
      </c>
      <c r="D78" s="53">
        <f>D79</f>
        <v>3296900</v>
      </c>
      <c r="E78" s="53">
        <f>E79</f>
        <v>3063600</v>
      </c>
      <c r="F78" s="40">
        <f t="shared" si="4"/>
        <v>233300</v>
      </c>
    </row>
    <row r="79" spans="1:6" ht="30.75" customHeight="1">
      <c r="A79" s="51" t="s">
        <v>142</v>
      </c>
      <c r="B79" s="52">
        <v>10</v>
      </c>
      <c r="C79" s="56" t="s">
        <v>75</v>
      </c>
      <c r="D79" s="53">
        <v>3296900</v>
      </c>
      <c r="E79" s="53">
        <v>3063600</v>
      </c>
      <c r="F79" s="40">
        <f t="shared" si="4"/>
        <v>233300</v>
      </c>
    </row>
    <row r="80" spans="1:6" ht="22.5" customHeight="1">
      <c r="A80" s="51" t="s">
        <v>207</v>
      </c>
      <c r="B80" s="52">
        <v>10</v>
      </c>
      <c r="C80" s="56" t="s">
        <v>270</v>
      </c>
      <c r="D80" s="53">
        <f>D81+D83</f>
        <v>175000</v>
      </c>
      <c r="E80" s="53">
        <f>E81+E83</f>
        <v>175000</v>
      </c>
      <c r="F80" s="40">
        <f t="shared" si="4"/>
        <v>0</v>
      </c>
    </row>
    <row r="81" spans="1:6" ht="32.25" customHeight="1">
      <c r="A81" s="51" t="s">
        <v>242</v>
      </c>
      <c r="B81" s="52">
        <v>10</v>
      </c>
      <c r="C81" s="56" t="s">
        <v>271</v>
      </c>
      <c r="D81" s="53">
        <f>D82</f>
        <v>174800</v>
      </c>
      <c r="E81" s="53">
        <f>E82</f>
        <v>174800</v>
      </c>
      <c r="F81" s="40">
        <f t="shared" si="4"/>
        <v>0</v>
      </c>
    </row>
    <row r="82" spans="1:6" ht="51" customHeight="1">
      <c r="A82" s="51" t="s">
        <v>143</v>
      </c>
      <c r="B82" s="52">
        <v>10</v>
      </c>
      <c r="C82" s="56" t="s">
        <v>272</v>
      </c>
      <c r="D82" s="53">
        <v>174800</v>
      </c>
      <c r="E82" s="53">
        <v>174800</v>
      </c>
      <c r="F82" s="40">
        <f t="shared" si="4"/>
        <v>0</v>
      </c>
    </row>
    <row r="83" spans="1:6" ht="37.5" customHeight="1">
      <c r="A83" s="51" t="s">
        <v>210</v>
      </c>
      <c r="B83" s="52">
        <v>10</v>
      </c>
      <c r="C83" s="56" t="s">
        <v>273</v>
      </c>
      <c r="D83" s="53">
        <v>200</v>
      </c>
      <c r="E83" s="53">
        <v>200</v>
      </c>
      <c r="F83" s="40">
        <f t="shared" si="4"/>
        <v>0</v>
      </c>
    </row>
    <row r="84" spans="1:6" ht="38.25" customHeight="1">
      <c r="A84" s="51" t="s">
        <v>144</v>
      </c>
      <c r="B84" s="52">
        <v>10</v>
      </c>
      <c r="C84" s="56" t="s">
        <v>274</v>
      </c>
      <c r="D84" s="53">
        <v>200</v>
      </c>
      <c r="E84" s="53">
        <v>200</v>
      </c>
      <c r="F84" s="40">
        <f t="shared" si="4"/>
        <v>0</v>
      </c>
    </row>
    <row r="85" spans="1:6" ht="18.75" customHeight="1">
      <c r="A85" s="51" t="s">
        <v>208</v>
      </c>
      <c r="B85" s="52">
        <v>10</v>
      </c>
      <c r="C85" s="56" t="s">
        <v>275</v>
      </c>
      <c r="D85" s="53">
        <f>D86</f>
        <v>411400</v>
      </c>
      <c r="E85" s="53">
        <f>E86</f>
        <v>349700</v>
      </c>
      <c r="F85" s="40">
        <f t="shared" si="4"/>
        <v>61700</v>
      </c>
    </row>
    <row r="86" spans="1:6" ht="23.25" customHeight="1">
      <c r="A86" s="51" t="s">
        <v>209</v>
      </c>
      <c r="B86" s="52">
        <v>10</v>
      </c>
      <c r="C86" s="56" t="s">
        <v>276</v>
      </c>
      <c r="D86" s="53">
        <f>D87</f>
        <v>411400</v>
      </c>
      <c r="E86" s="53">
        <f>E87</f>
        <v>349700</v>
      </c>
      <c r="F86" s="40">
        <f t="shared" si="4"/>
        <v>61700</v>
      </c>
    </row>
    <row r="87" spans="1:6" ht="36" customHeight="1">
      <c r="A87" s="51" t="s">
        <v>145</v>
      </c>
      <c r="B87" s="52">
        <v>10</v>
      </c>
      <c r="C87" s="56" t="s">
        <v>277</v>
      </c>
      <c r="D87" s="53">
        <v>411400</v>
      </c>
      <c r="E87" s="53">
        <v>349700</v>
      </c>
      <c r="F87" s="40">
        <f t="shared" si="4"/>
        <v>61700</v>
      </c>
    </row>
    <row r="88" spans="1:6" ht="46.5" customHeight="1">
      <c r="A88" s="51" t="s">
        <v>332</v>
      </c>
      <c r="B88" s="52">
        <v>10</v>
      </c>
      <c r="C88" s="56" t="s">
        <v>334</v>
      </c>
      <c r="D88" s="53">
        <f>D89</f>
        <v>-63000</v>
      </c>
      <c r="E88" s="53">
        <f>E89</f>
        <v>-62984.51</v>
      </c>
      <c r="F88" s="40">
        <f>D88-E88</f>
        <v>-15.489999999997963</v>
      </c>
    </row>
    <row r="89" spans="1:6" ht="56.25" customHeight="1">
      <c r="A89" s="145" t="s">
        <v>333</v>
      </c>
      <c r="B89" s="52">
        <v>10</v>
      </c>
      <c r="C89" s="56" t="s">
        <v>330</v>
      </c>
      <c r="D89" s="53">
        <v>-63000</v>
      </c>
      <c r="E89" s="53">
        <v>-62984.51</v>
      </c>
      <c r="F89" s="40">
        <f>D89-E89</f>
        <v>-15.489999999997963</v>
      </c>
    </row>
    <row r="90" spans="1:6" ht="12.75">
      <c r="A90" s="18" t="s">
        <v>283</v>
      </c>
      <c r="B90" s="144"/>
      <c r="C90" s="11" t="s">
        <v>284</v>
      </c>
      <c r="D90" s="12"/>
      <c r="E90" s="5"/>
      <c r="F90" s="6"/>
    </row>
    <row r="91" spans="1:6" ht="11.25" customHeight="1">
      <c r="A91" s="18" t="s">
        <v>285</v>
      </c>
      <c r="B91" s="35"/>
      <c r="C91" s="11" t="s">
        <v>284</v>
      </c>
      <c r="D91" s="12">
        <f>D16</f>
        <v>12477500</v>
      </c>
      <c r="E91" s="12">
        <f>E16</f>
        <v>13343391.33</v>
      </c>
      <c r="F91" s="12">
        <f>F16</f>
        <v>-865891.3300000001</v>
      </c>
    </row>
    <row r="95" ht="10.5" customHeight="1"/>
    <row r="96" ht="10.5" customHeight="1"/>
    <row r="97" ht="9.75" customHeight="1"/>
    <row r="98" ht="31.5" customHeight="1"/>
    <row r="99" ht="25.5" customHeight="1"/>
    <row r="100" ht="39" customHeight="1"/>
    <row r="101" ht="54" customHeight="1"/>
    <row r="102" ht="24.75" customHeight="1"/>
    <row r="103" ht="25.5" customHeight="1"/>
    <row r="104" ht="36.75" customHeight="1"/>
    <row r="105" ht="29.25" customHeight="1"/>
    <row r="106" ht="27" customHeight="1"/>
    <row r="107" ht="26.25" customHeight="1"/>
    <row r="108" ht="171" customHeight="1"/>
    <row r="109" ht="16.5" customHeight="1" hidden="1"/>
    <row r="110" ht="16.5" customHeight="1" hidden="1"/>
    <row r="111" ht="15" customHeight="1" hidden="1"/>
    <row r="112" ht="18.75" customHeight="1" hidden="1"/>
    <row r="113" ht="15" customHeight="1" hidden="1"/>
    <row r="114" ht="21" customHeight="1" hidden="1"/>
    <row r="115" ht="12" customHeight="1" hidden="1"/>
    <row r="116" ht="12.75" customHeight="1" hidden="1"/>
    <row r="117" ht="16.5" customHeight="1" hidden="1"/>
    <row r="118" ht="16.5" customHeight="1" hidden="1"/>
    <row r="119" ht="17.25" customHeight="1" hidden="1"/>
    <row r="120" ht="18" customHeight="1" hidden="1"/>
    <row r="121" ht="26.25" customHeight="1" hidden="1"/>
    <row r="122" ht="25.5" customHeight="1" hidden="1"/>
    <row r="123" ht="15" customHeight="1" hidden="1"/>
    <row r="124" ht="27.75" customHeight="1" hidden="1"/>
    <row r="125" ht="27.75" customHeight="1" hidden="1" thickBot="1"/>
    <row r="126" ht="3.75" customHeight="1"/>
    <row r="127" ht="38.25" customHeight="1"/>
    <row r="128" ht="44.25" customHeight="1"/>
    <row r="129" ht="20.25" customHeight="1"/>
    <row r="130" ht="10.5" customHeight="1"/>
    <row r="131" ht="24.75" customHeight="1"/>
    <row r="132" ht="8.25" customHeight="1"/>
    <row r="133" ht="6.75" customHeight="1"/>
    <row r="134" ht="12.75" customHeight="1"/>
    <row r="135" ht="12.75" customHeight="1"/>
    <row r="136" ht="12.75" customHeight="1"/>
    <row r="137" ht="12.75" customHeight="1"/>
    <row r="138" ht="1.5" customHeight="1"/>
    <row r="139" ht="22.5" customHeight="1" hidden="1"/>
    <row r="140" ht="1.5" customHeight="1"/>
    <row r="141" ht="11.25" customHeight="1" hidden="1"/>
    <row r="142" ht="11.25" customHeight="1" hidden="1"/>
    <row r="143" ht="11.25" customHeight="1" hidden="1"/>
    <row r="144" ht="11.25" customHeight="1" hidden="1"/>
    <row r="145" ht="11.25" customHeight="1" hidden="1"/>
    <row r="146" ht="11.25" customHeight="1" hidden="1"/>
    <row r="147" ht="11.25" customHeight="1" hidden="1"/>
    <row r="148" ht="11.25" customHeight="1" hidden="1"/>
    <row r="149" ht="11.25" customHeight="1" hidden="1"/>
    <row r="150" ht="11.25" customHeight="1" hidden="1"/>
    <row r="151" ht="0.75" customHeight="1"/>
    <row r="152" ht="11.25" customHeight="1" hidden="1"/>
    <row r="153" ht="11.25" customHeight="1" hidden="1"/>
    <row r="154" ht="11.25" customHeight="1" hidden="1"/>
    <row r="155" ht="11.25" customHeight="1" hidden="1"/>
    <row r="156" ht="11.25" customHeight="1" hidden="1"/>
    <row r="157" ht="11.25" customHeight="1" hidden="1"/>
    <row r="158" ht="11.25" customHeight="1" hidden="1"/>
    <row r="159" ht="11.25" customHeight="1" hidden="1"/>
    <row r="160" ht="23.25" customHeight="1" hidden="1"/>
    <row r="161" ht="9.75" customHeight="1" hidden="1"/>
    <row r="162" ht="12.75" customHeight="1" hidden="1"/>
  </sheetData>
  <sheetProtection/>
  <mergeCells count="2">
    <mergeCell ref="B7:D7"/>
    <mergeCell ref="A4:D4"/>
  </mergeCells>
  <printOptions/>
  <pageMargins left="0.4724409448818898" right="0.1968503937007874" top="0.35433070866141736" bottom="0.35433070866141736" header="0" footer="0"/>
  <pageSetup horizontalDpi="600" verticalDpi="600" orientation="portrait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77"/>
  <sheetViews>
    <sheetView showGridLines="0" workbookViewId="0" topLeftCell="A1">
      <selection activeCell="F16" sqref="F16"/>
    </sheetView>
  </sheetViews>
  <sheetFormatPr defaultColWidth="0" defaultRowHeight="12.75"/>
  <cols>
    <col min="1" max="1" width="26.125" style="154" customWidth="1"/>
    <col min="2" max="2" width="5.25390625" style="8" customWidth="1"/>
    <col min="3" max="3" width="22.125" style="61" customWidth="1"/>
    <col min="4" max="4" width="14.875" style="17" customWidth="1"/>
    <col min="5" max="5" width="12.25390625" style="17" customWidth="1"/>
    <col min="6" max="6" width="12.625" style="117" customWidth="1"/>
    <col min="7" max="7" width="0.2421875" style="8" customWidth="1"/>
    <col min="8" max="9" width="9.125" style="8" hidden="1" customWidth="1"/>
    <col min="10" max="10" width="2.00390625" style="8" hidden="1" customWidth="1"/>
    <col min="11" max="21" width="9.125" style="8" hidden="1" customWidth="1"/>
    <col min="22" max="22" width="1.12109375" style="8" hidden="1" customWidth="1"/>
    <col min="23" max="32" width="9.125" style="8" hidden="1" customWidth="1"/>
    <col min="33" max="33" width="8.75390625" style="8" hidden="1" customWidth="1"/>
    <col min="34" max="46" width="9.125" style="8" hidden="1" customWidth="1"/>
    <col min="47" max="47" width="7.00390625" style="8" hidden="1" customWidth="1"/>
    <col min="48" max="61" width="9.125" style="8" hidden="1" customWidth="1"/>
    <col min="62" max="62" width="0.6171875" style="8" hidden="1" customWidth="1"/>
    <col min="63" max="74" width="9.125" style="8" hidden="1" customWidth="1"/>
    <col min="75" max="75" width="5.875" style="8" hidden="1" customWidth="1"/>
    <col min="76" max="87" width="9.125" style="8" hidden="1" customWidth="1"/>
    <col min="88" max="88" width="6.875" style="8" hidden="1" customWidth="1"/>
    <col min="89" max="101" width="9.125" style="8" hidden="1" customWidth="1"/>
    <col min="102" max="102" width="8.125" style="8" hidden="1" customWidth="1"/>
    <col min="103" max="115" width="9.125" style="8" hidden="1" customWidth="1"/>
    <col min="116" max="116" width="3.75390625" style="8" hidden="1" customWidth="1"/>
    <col min="117" max="128" width="9.125" style="8" hidden="1" customWidth="1"/>
    <col min="129" max="129" width="7.75390625" style="8" hidden="1" customWidth="1"/>
    <col min="130" max="141" width="9.125" style="8" hidden="1" customWidth="1"/>
    <col min="142" max="142" width="7.00390625" style="8" hidden="1" customWidth="1"/>
    <col min="143" max="155" width="9.125" style="8" hidden="1" customWidth="1"/>
    <col min="156" max="156" width="5.375" style="8" hidden="1" customWidth="1"/>
    <col min="157" max="170" width="9.125" style="8" hidden="1" customWidth="1"/>
    <col min="171" max="171" width="1.75390625" style="8" hidden="1" customWidth="1"/>
    <col min="172" max="184" width="9.125" style="8" hidden="1" customWidth="1"/>
    <col min="185" max="185" width="4.00390625" style="8" hidden="1" customWidth="1"/>
    <col min="186" max="199" width="9.125" style="8" hidden="1" customWidth="1"/>
    <col min="200" max="200" width="0.37109375" style="8" hidden="1" customWidth="1"/>
    <col min="201" max="212" width="9.125" style="8" hidden="1" customWidth="1"/>
    <col min="213" max="213" width="7.875" style="8" hidden="1" customWidth="1"/>
    <col min="214" max="226" width="9.125" style="8" hidden="1" customWidth="1"/>
    <col min="227" max="227" width="3.875" style="8" hidden="1" customWidth="1"/>
    <col min="228" max="241" width="9.125" style="8" hidden="1" customWidth="1"/>
    <col min="242" max="242" width="1.12109375" style="8" hidden="1" customWidth="1"/>
    <col min="243" max="16384" width="9.125" style="8" hidden="1" customWidth="1"/>
  </cols>
  <sheetData>
    <row r="1" spans="2:6" ht="14.25">
      <c r="B1" s="62" t="s">
        <v>180</v>
      </c>
      <c r="C1" s="33"/>
      <c r="E1" s="69" t="s">
        <v>175</v>
      </c>
      <c r="F1" s="101"/>
    </row>
    <row r="2" spans="1:6" ht="12.75">
      <c r="A2" s="155"/>
      <c r="B2" s="13"/>
      <c r="C2" s="60"/>
      <c r="D2" s="70"/>
      <c r="E2" s="70"/>
      <c r="F2" s="102"/>
    </row>
    <row r="3" spans="1:6" ht="12.75">
      <c r="A3" s="156"/>
      <c r="B3" s="14" t="s">
        <v>168</v>
      </c>
      <c r="C3" s="14" t="s">
        <v>167</v>
      </c>
      <c r="D3" s="71" t="s">
        <v>188</v>
      </c>
      <c r="E3" s="72"/>
      <c r="F3" s="103" t="s">
        <v>163</v>
      </c>
    </row>
    <row r="4" spans="1:6" ht="12.75">
      <c r="A4" s="156" t="s">
        <v>166</v>
      </c>
      <c r="B4" s="14" t="s">
        <v>169</v>
      </c>
      <c r="C4" s="2" t="s">
        <v>192</v>
      </c>
      <c r="D4" s="71" t="s">
        <v>187</v>
      </c>
      <c r="E4" s="73" t="s">
        <v>179</v>
      </c>
      <c r="F4" s="104" t="s">
        <v>164</v>
      </c>
    </row>
    <row r="5" spans="1:6" ht="12.75">
      <c r="A5" s="156"/>
      <c r="B5" s="14" t="s">
        <v>170</v>
      </c>
      <c r="C5" s="14" t="s">
        <v>191</v>
      </c>
      <c r="D5" s="71" t="s">
        <v>164</v>
      </c>
      <c r="E5" s="71"/>
      <c r="F5" s="105"/>
    </row>
    <row r="6" spans="1:6" ht="13.5" thickBot="1">
      <c r="A6" s="157">
        <v>1</v>
      </c>
      <c r="B6" s="54">
        <v>2</v>
      </c>
      <c r="C6" s="54">
        <v>3</v>
      </c>
      <c r="D6" s="74" t="s">
        <v>162</v>
      </c>
      <c r="E6" s="74" t="s">
        <v>181</v>
      </c>
      <c r="F6" s="106" t="s">
        <v>182</v>
      </c>
    </row>
    <row r="7" spans="1:7" s="90" customFormat="1" ht="13.5" thickBot="1">
      <c r="A7" s="158" t="s">
        <v>286</v>
      </c>
      <c r="B7" s="91">
        <v>200</v>
      </c>
      <c r="C7" s="146" t="s">
        <v>356</v>
      </c>
      <c r="D7" s="148">
        <f>D8</f>
        <v>13090700</v>
      </c>
      <c r="E7" s="147">
        <f>E8</f>
        <v>9389536.31</v>
      </c>
      <c r="F7" s="107">
        <f>D7-E7</f>
        <v>3701163.6899999995</v>
      </c>
      <c r="G7" s="89"/>
    </row>
    <row r="8" spans="1:7" ht="22.5">
      <c r="A8" s="159" t="s">
        <v>67</v>
      </c>
      <c r="B8" s="95"/>
      <c r="C8" s="96" t="s">
        <v>357</v>
      </c>
      <c r="D8" s="97">
        <f>D9+D64+D71+D82+D98+D118+D124+D129+D142+D148</f>
        <v>13090700</v>
      </c>
      <c r="E8" s="97">
        <f>E9+E64+E71+E82+E98+E118+E124+E129+E142+E148</f>
        <v>9389536.31</v>
      </c>
      <c r="F8" s="97">
        <f>F9+F64+F71+F82+F98+F118+F124+F129+F142+F148</f>
        <v>3701163.69</v>
      </c>
      <c r="G8" s="17"/>
    </row>
    <row r="9" spans="1:6" ht="22.5">
      <c r="A9" s="160" t="s">
        <v>47</v>
      </c>
      <c r="B9" s="92">
        <v>200</v>
      </c>
      <c r="C9" s="93" t="s">
        <v>358</v>
      </c>
      <c r="D9" s="94">
        <f>D10+D17+D38+D35</f>
        <v>5732200</v>
      </c>
      <c r="E9" s="94">
        <f>E10+E17+E38+E35</f>
        <v>5131294.73</v>
      </c>
      <c r="F9" s="94">
        <f>F10+F17+F38+F35</f>
        <v>600905.27</v>
      </c>
    </row>
    <row r="10" spans="1:6" ht="45">
      <c r="A10" s="171" t="s">
        <v>287</v>
      </c>
      <c r="B10" s="52">
        <v>200</v>
      </c>
      <c r="C10" s="56" t="s">
        <v>359</v>
      </c>
      <c r="D10" s="53">
        <f aca="true" t="shared" si="0" ref="D10:F11">D11</f>
        <v>798600</v>
      </c>
      <c r="E10" s="53">
        <f t="shared" si="0"/>
        <v>752026.1699999999</v>
      </c>
      <c r="F10" s="108">
        <f t="shared" si="0"/>
        <v>46573.830000000075</v>
      </c>
    </row>
    <row r="11" spans="1:6" ht="22.5">
      <c r="A11" s="152" t="s">
        <v>360</v>
      </c>
      <c r="B11" s="52">
        <v>200</v>
      </c>
      <c r="C11" s="56" t="s">
        <v>355</v>
      </c>
      <c r="D11" s="53">
        <f t="shared" si="0"/>
        <v>798600</v>
      </c>
      <c r="E11" s="53">
        <f t="shared" si="0"/>
        <v>752026.1699999999</v>
      </c>
      <c r="F11" s="108">
        <f t="shared" si="0"/>
        <v>46573.830000000075</v>
      </c>
    </row>
    <row r="12" spans="1:7" ht="22.5">
      <c r="A12" s="152" t="s">
        <v>361</v>
      </c>
      <c r="B12" s="52">
        <v>200</v>
      </c>
      <c r="C12" s="38" t="s">
        <v>362</v>
      </c>
      <c r="D12" s="57">
        <f>D13</f>
        <v>798600</v>
      </c>
      <c r="E12" s="57">
        <f>E13</f>
        <v>752026.1699999999</v>
      </c>
      <c r="F12" s="109">
        <f>D12-E12</f>
        <v>46573.830000000075</v>
      </c>
      <c r="G12" s="17"/>
    </row>
    <row r="13" spans="1:7" ht="112.5">
      <c r="A13" s="152" t="s">
        <v>457</v>
      </c>
      <c r="B13" s="52">
        <v>200</v>
      </c>
      <c r="C13" s="38" t="s">
        <v>363</v>
      </c>
      <c r="D13" s="59">
        <f>D14+D15+D16</f>
        <v>798600</v>
      </c>
      <c r="E13" s="59">
        <f>E14+E15+E16</f>
        <v>752026.1699999999</v>
      </c>
      <c r="F13" s="110">
        <f>F14+F15+F16</f>
        <v>46573.830000000016</v>
      </c>
      <c r="G13" s="17"/>
    </row>
    <row r="14" spans="1:6" s="137" customFormat="1" ht="26.25" customHeight="1">
      <c r="A14" s="161" t="s">
        <v>364</v>
      </c>
      <c r="B14" s="77">
        <v>200</v>
      </c>
      <c r="C14" s="64" t="s">
        <v>365</v>
      </c>
      <c r="D14" s="65">
        <v>580100</v>
      </c>
      <c r="E14" s="65">
        <v>556252.98</v>
      </c>
      <c r="F14" s="111">
        <f>D14-E14</f>
        <v>23847.02000000002</v>
      </c>
    </row>
    <row r="15" spans="1:6" s="185" customFormat="1" ht="22.5">
      <c r="A15" s="179" t="s">
        <v>353</v>
      </c>
      <c r="B15" s="77">
        <v>200</v>
      </c>
      <c r="C15" s="64" t="s">
        <v>366</v>
      </c>
      <c r="D15" s="65">
        <v>56500</v>
      </c>
      <c r="E15" s="65">
        <v>44684</v>
      </c>
      <c r="F15" s="111">
        <f>D15-E15</f>
        <v>11816</v>
      </c>
    </row>
    <row r="16" spans="1:7" s="185" customFormat="1" ht="67.5">
      <c r="A16" s="179" t="s">
        <v>354</v>
      </c>
      <c r="B16" s="77">
        <v>200</v>
      </c>
      <c r="C16" s="64" t="s">
        <v>367</v>
      </c>
      <c r="D16" s="65">
        <v>162000</v>
      </c>
      <c r="E16" s="65">
        <v>151089.19</v>
      </c>
      <c r="F16" s="111">
        <f>D16-E16</f>
        <v>10910.809999999998</v>
      </c>
      <c r="G16" s="186"/>
    </row>
    <row r="17" spans="1:7" ht="67.5">
      <c r="A17" s="162" t="s">
        <v>55</v>
      </c>
      <c r="B17" s="52">
        <v>200</v>
      </c>
      <c r="C17" s="38" t="s">
        <v>18</v>
      </c>
      <c r="D17" s="40">
        <f>D18+D31</f>
        <v>3917900</v>
      </c>
      <c r="E17" s="40">
        <f>E18+E31</f>
        <v>3521001.39</v>
      </c>
      <c r="F17" s="112">
        <f>D17-E17</f>
        <v>396898.60999999987</v>
      </c>
      <c r="G17" s="17"/>
    </row>
    <row r="18" spans="1:7" ht="33.75">
      <c r="A18" s="152" t="s">
        <v>351</v>
      </c>
      <c r="B18" s="52">
        <v>200</v>
      </c>
      <c r="C18" s="38" t="s">
        <v>368</v>
      </c>
      <c r="D18" s="40">
        <f>D20+D25+D27</f>
        <v>3917700</v>
      </c>
      <c r="E18" s="40">
        <f>E20+E25+E27</f>
        <v>3520801.39</v>
      </c>
      <c r="F18" s="40">
        <f>F20+F25+F27</f>
        <v>396898.6099999999</v>
      </c>
      <c r="G18" s="17"/>
    </row>
    <row r="19" spans="1:7" ht="22.5">
      <c r="A19" s="152" t="s">
        <v>67</v>
      </c>
      <c r="B19" s="52">
        <v>200</v>
      </c>
      <c r="C19" s="38" t="s">
        <v>369</v>
      </c>
      <c r="D19" s="40">
        <f>D20+D25+D27</f>
        <v>3917700</v>
      </c>
      <c r="E19" s="40">
        <f>E20+E25+E27</f>
        <v>3520801.39</v>
      </c>
      <c r="F19" s="40">
        <f>D19-E19</f>
        <v>396898.60999999987</v>
      </c>
      <c r="G19" s="17"/>
    </row>
    <row r="20" spans="1:6" ht="101.25">
      <c r="A20" s="152" t="s">
        <v>352</v>
      </c>
      <c r="B20" s="52">
        <v>200</v>
      </c>
      <c r="C20" s="38" t="s">
        <v>370</v>
      </c>
      <c r="D20" s="40">
        <f>D21+D22+D23</f>
        <v>2904300</v>
      </c>
      <c r="E20" s="40">
        <f>E21+E22+E23</f>
        <v>2575842.97</v>
      </c>
      <c r="F20" s="40">
        <f>F21+F22+F23</f>
        <v>328457.02999999997</v>
      </c>
    </row>
    <row r="21" spans="1:6" s="137" customFormat="1" ht="33.75">
      <c r="A21" s="161" t="s">
        <v>364</v>
      </c>
      <c r="B21" s="77">
        <v>200</v>
      </c>
      <c r="C21" s="64" t="s">
        <v>371</v>
      </c>
      <c r="D21" s="65">
        <v>2010900</v>
      </c>
      <c r="E21" s="65">
        <v>1820799.07</v>
      </c>
      <c r="F21" s="111">
        <f>D21-E21</f>
        <v>190100.92999999993</v>
      </c>
    </row>
    <row r="22" spans="1:6" s="137" customFormat="1" ht="24.75" customHeight="1">
      <c r="A22" s="180" t="s">
        <v>372</v>
      </c>
      <c r="B22" s="77">
        <v>200</v>
      </c>
      <c r="C22" s="64" t="s">
        <v>373</v>
      </c>
      <c r="D22" s="65">
        <v>277400</v>
      </c>
      <c r="E22" s="65">
        <v>220464.81</v>
      </c>
      <c r="F22" s="111">
        <f>D22-E22</f>
        <v>56935.19</v>
      </c>
    </row>
    <row r="23" spans="1:6" s="137" customFormat="1" ht="67.5">
      <c r="A23" s="161" t="s">
        <v>294</v>
      </c>
      <c r="B23" s="77">
        <v>200</v>
      </c>
      <c r="C23" s="64" t="s">
        <v>374</v>
      </c>
      <c r="D23" s="65">
        <v>616000</v>
      </c>
      <c r="E23" s="65">
        <v>534579.09</v>
      </c>
      <c r="F23" s="111">
        <f>D23-E23</f>
        <v>81420.91000000003</v>
      </c>
    </row>
    <row r="24" spans="1:6" ht="112.5">
      <c r="A24" s="174" t="s">
        <v>458</v>
      </c>
      <c r="B24" s="175">
        <v>200</v>
      </c>
      <c r="C24" s="38" t="s">
        <v>375</v>
      </c>
      <c r="D24" s="40">
        <f>D25</f>
        <v>926600</v>
      </c>
      <c r="E24" s="40">
        <f>E25</f>
        <v>866983.79</v>
      </c>
      <c r="F24" s="112">
        <f>D24-E24</f>
        <v>59616.20999999996</v>
      </c>
    </row>
    <row r="25" spans="1:6" ht="33.75">
      <c r="A25" s="173" t="s">
        <v>376</v>
      </c>
      <c r="B25" s="52">
        <v>200</v>
      </c>
      <c r="C25" s="38" t="s">
        <v>377</v>
      </c>
      <c r="D25" s="40">
        <f>D26</f>
        <v>926600</v>
      </c>
      <c r="E25" s="40">
        <f>E26</f>
        <v>866983.79</v>
      </c>
      <c r="F25" s="112">
        <f>F26</f>
        <v>59616.20999999996</v>
      </c>
    </row>
    <row r="26" spans="1:6" ht="45">
      <c r="A26" s="161" t="s">
        <v>378</v>
      </c>
      <c r="B26" s="77">
        <v>200</v>
      </c>
      <c r="C26" s="64" t="s">
        <v>379</v>
      </c>
      <c r="D26" s="65">
        <v>926600</v>
      </c>
      <c r="E26" s="65">
        <v>866983.79</v>
      </c>
      <c r="F26" s="65">
        <f>D26-E26</f>
        <v>59616.20999999996</v>
      </c>
    </row>
    <row r="27" spans="1:6" ht="56.25">
      <c r="A27" s="152" t="s">
        <v>459</v>
      </c>
      <c r="B27" s="52">
        <v>200</v>
      </c>
      <c r="C27" s="38" t="s">
        <v>380</v>
      </c>
      <c r="D27" s="40">
        <f>D28+D29+D30</f>
        <v>86800</v>
      </c>
      <c r="E27" s="40">
        <f>E28+E29+E30</f>
        <v>77974.63</v>
      </c>
      <c r="F27" s="112">
        <f>F28+F29+F30</f>
        <v>8825.369999999999</v>
      </c>
    </row>
    <row r="28" spans="1:6" s="137" customFormat="1" ht="22.5">
      <c r="A28" s="161" t="s">
        <v>295</v>
      </c>
      <c r="B28" s="77">
        <v>200</v>
      </c>
      <c r="C28" s="64" t="s">
        <v>469</v>
      </c>
      <c r="D28" s="65">
        <v>75700</v>
      </c>
      <c r="E28" s="65">
        <v>66914</v>
      </c>
      <c r="F28" s="111">
        <f>D28-E28</f>
        <v>8786</v>
      </c>
    </row>
    <row r="29" spans="1:6" s="67" customFormat="1" ht="22.5">
      <c r="A29" s="161" t="s">
        <v>296</v>
      </c>
      <c r="B29" s="77">
        <v>200</v>
      </c>
      <c r="C29" s="64" t="s">
        <v>470</v>
      </c>
      <c r="D29" s="65">
        <v>9320</v>
      </c>
      <c r="E29" s="65">
        <v>9320</v>
      </c>
      <c r="F29" s="111">
        <f>D29-E29</f>
        <v>0</v>
      </c>
    </row>
    <row r="30" spans="1:6" s="67" customFormat="1" ht="12.75">
      <c r="A30" s="161" t="s">
        <v>17</v>
      </c>
      <c r="B30" s="77">
        <v>200</v>
      </c>
      <c r="C30" s="64" t="s">
        <v>471</v>
      </c>
      <c r="D30" s="65">
        <v>1780</v>
      </c>
      <c r="E30" s="65">
        <v>1740.63</v>
      </c>
      <c r="F30" s="111">
        <f>D30-E30</f>
        <v>39.36999999999989</v>
      </c>
    </row>
    <row r="31" spans="1:6" s="67" customFormat="1" ht="33.75">
      <c r="A31" s="152" t="s">
        <v>460</v>
      </c>
      <c r="B31" s="52">
        <v>200</v>
      </c>
      <c r="C31" s="66" t="s">
        <v>381</v>
      </c>
      <c r="D31" s="59">
        <f aca="true" t="shared" si="1" ref="D31:F32">D32</f>
        <v>200</v>
      </c>
      <c r="E31" s="59">
        <f t="shared" si="1"/>
        <v>200</v>
      </c>
      <c r="F31" s="110">
        <f t="shared" si="1"/>
        <v>200</v>
      </c>
    </row>
    <row r="32" spans="1:6" s="67" customFormat="1" ht="12.75">
      <c r="A32" s="152" t="s">
        <v>382</v>
      </c>
      <c r="B32" s="52">
        <v>200</v>
      </c>
      <c r="C32" s="66" t="s">
        <v>383</v>
      </c>
      <c r="D32" s="59">
        <f t="shared" si="1"/>
        <v>200</v>
      </c>
      <c r="E32" s="59">
        <f t="shared" si="1"/>
        <v>200</v>
      </c>
      <c r="F32" s="110">
        <f t="shared" si="1"/>
        <v>200</v>
      </c>
    </row>
    <row r="33" spans="1:6" s="67" customFormat="1" ht="101.25">
      <c r="A33" s="163" t="s">
        <v>292</v>
      </c>
      <c r="B33" s="52">
        <v>200</v>
      </c>
      <c r="C33" s="66" t="s">
        <v>297</v>
      </c>
      <c r="D33" s="59">
        <f>D34</f>
        <v>200</v>
      </c>
      <c r="E33" s="59">
        <f>E34</f>
        <v>200</v>
      </c>
      <c r="F33" s="110">
        <f>F34</f>
        <v>200</v>
      </c>
    </row>
    <row r="34" spans="1:6" s="137" customFormat="1" ht="33.75">
      <c r="A34" s="161" t="s">
        <v>53</v>
      </c>
      <c r="B34" s="77">
        <v>200</v>
      </c>
      <c r="C34" s="64" t="s">
        <v>298</v>
      </c>
      <c r="D34" s="65">
        <v>200</v>
      </c>
      <c r="E34" s="65">
        <v>200</v>
      </c>
      <c r="F34" s="111">
        <v>200</v>
      </c>
    </row>
    <row r="35" spans="1:6" s="182" customFormat="1" ht="22.5">
      <c r="A35" s="164" t="s">
        <v>299</v>
      </c>
      <c r="B35" s="181">
        <v>200</v>
      </c>
      <c r="C35" s="98" t="s">
        <v>19</v>
      </c>
      <c r="D35" s="100">
        <f>D37</f>
        <v>637500</v>
      </c>
      <c r="E35" s="100">
        <f>E37</f>
        <v>637446</v>
      </c>
      <c r="F35" s="114">
        <f>F37</f>
        <v>54</v>
      </c>
    </row>
    <row r="36" spans="1:6" s="67" customFormat="1" ht="12.75">
      <c r="A36" s="172" t="s">
        <v>382</v>
      </c>
      <c r="B36" s="52">
        <v>200</v>
      </c>
      <c r="C36" s="38" t="s">
        <v>384</v>
      </c>
      <c r="D36" s="57">
        <f>D37</f>
        <v>637500</v>
      </c>
      <c r="E36" s="57">
        <f>E37</f>
        <v>637446</v>
      </c>
      <c r="F36" s="112">
        <f>F37</f>
        <v>54</v>
      </c>
    </row>
    <row r="37" spans="1:6" s="137" customFormat="1" ht="56.25">
      <c r="A37" s="161" t="s">
        <v>300</v>
      </c>
      <c r="B37" s="77">
        <v>200</v>
      </c>
      <c r="C37" s="64" t="s">
        <v>20</v>
      </c>
      <c r="D37" s="68">
        <v>637500</v>
      </c>
      <c r="E37" s="68">
        <v>637446</v>
      </c>
      <c r="F37" s="111">
        <f>D37-E37</f>
        <v>54</v>
      </c>
    </row>
    <row r="38" spans="1:6" s="184" customFormat="1" ht="22.5">
      <c r="A38" s="183" t="s">
        <v>56</v>
      </c>
      <c r="B38" s="181">
        <v>200</v>
      </c>
      <c r="C38" s="98" t="s">
        <v>326</v>
      </c>
      <c r="D38" s="99">
        <f>D39+D49+D53</f>
        <v>378200</v>
      </c>
      <c r="E38" s="99">
        <f>E39+E49+E53</f>
        <v>220821.16999999998</v>
      </c>
      <c r="F38" s="99">
        <f>F39+F49+F53</f>
        <v>157378.83000000002</v>
      </c>
    </row>
    <row r="39" spans="1:6" s="19" customFormat="1" ht="56.25">
      <c r="A39" s="152" t="s">
        <v>461</v>
      </c>
      <c r="B39" s="175">
        <v>200</v>
      </c>
      <c r="C39" s="38" t="s">
        <v>385</v>
      </c>
      <c r="D39" s="40">
        <f>D40+D43+D47</f>
        <v>800</v>
      </c>
      <c r="E39" s="40">
        <f>E40+E43+E47</f>
        <v>710</v>
      </c>
      <c r="F39" s="40">
        <f>F40+F43+F47</f>
        <v>90</v>
      </c>
    </row>
    <row r="40" spans="1:6" s="19" customFormat="1" ht="33.75">
      <c r="A40" s="152" t="s">
        <v>386</v>
      </c>
      <c r="B40" s="175">
        <v>200</v>
      </c>
      <c r="C40" s="38" t="s">
        <v>387</v>
      </c>
      <c r="D40" s="40">
        <f>D41</f>
        <v>400</v>
      </c>
      <c r="E40" s="40">
        <f>E41</f>
        <v>310</v>
      </c>
      <c r="F40" s="40">
        <f>F41</f>
        <v>90</v>
      </c>
    </row>
    <row r="41" spans="1:6" s="67" customFormat="1" ht="191.25">
      <c r="A41" s="162" t="s">
        <v>140</v>
      </c>
      <c r="B41" s="52">
        <v>200</v>
      </c>
      <c r="C41" s="66" t="s">
        <v>21</v>
      </c>
      <c r="D41" s="59">
        <f>D42</f>
        <v>400</v>
      </c>
      <c r="E41" s="40">
        <f>E42</f>
        <v>310</v>
      </c>
      <c r="F41" s="112">
        <f>D41-E41</f>
        <v>90</v>
      </c>
    </row>
    <row r="42" spans="1:6" s="67" customFormat="1" ht="33.75">
      <c r="A42" s="161" t="s">
        <v>53</v>
      </c>
      <c r="B42" s="77">
        <v>200</v>
      </c>
      <c r="C42" s="64" t="s">
        <v>22</v>
      </c>
      <c r="D42" s="65">
        <v>400</v>
      </c>
      <c r="E42" s="65">
        <v>310</v>
      </c>
      <c r="F42" s="111">
        <f>D42-E42</f>
        <v>90</v>
      </c>
    </row>
    <row r="43" spans="1:6" ht="45">
      <c r="A43" s="174" t="s">
        <v>388</v>
      </c>
      <c r="B43" s="175">
        <v>200</v>
      </c>
      <c r="C43" s="38" t="s">
        <v>389</v>
      </c>
      <c r="D43" s="40">
        <f aca="true" t="shared" si="2" ref="D43:F44">D44</f>
        <v>200</v>
      </c>
      <c r="E43" s="40">
        <f t="shared" si="2"/>
        <v>200</v>
      </c>
      <c r="F43" s="112">
        <f t="shared" si="2"/>
        <v>0</v>
      </c>
    </row>
    <row r="44" spans="1:6" s="67" customFormat="1" ht="180">
      <c r="A44" s="162" t="s">
        <v>141</v>
      </c>
      <c r="B44" s="52">
        <v>200</v>
      </c>
      <c r="C44" s="66" t="s">
        <v>391</v>
      </c>
      <c r="D44" s="59">
        <f t="shared" si="2"/>
        <v>200</v>
      </c>
      <c r="E44" s="59">
        <v>200</v>
      </c>
      <c r="F44" s="110">
        <f t="shared" si="2"/>
        <v>0</v>
      </c>
    </row>
    <row r="45" spans="1:6" s="67" customFormat="1" ht="33.75">
      <c r="A45" s="161" t="s">
        <v>53</v>
      </c>
      <c r="B45" s="77">
        <v>200</v>
      </c>
      <c r="C45" s="64" t="s">
        <v>392</v>
      </c>
      <c r="D45" s="65">
        <v>200</v>
      </c>
      <c r="E45" s="65">
        <f>E48</f>
        <v>200</v>
      </c>
      <c r="F45" s="111">
        <f>D45-E45</f>
        <v>0</v>
      </c>
    </row>
    <row r="46" spans="1:6" s="67" customFormat="1" ht="22.5">
      <c r="A46" s="161" t="s">
        <v>390</v>
      </c>
      <c r="B46" s="77">
        <v>200</v>
      </c>
      <c r="C46" s="64" t="s">
        <v>393</v>
      </c>
      <c r="D46" s="65">
        <f aca="true" t="shared" si="3" ref="D46:F47">D47</f>
        <v>200</v>
      </c>
      <c r="E46" s="65">
        <f t="shared" si="3"/>
        <v>200</v>
      </c>
      <c r="F46" s="111">
        <f t="shared" si="3"/>
        <v>0</v>
      </c>
    </row>
    <row r="47" spans="1:6" s="67" customFormat="1" ht="225">
      <c r="A47" s="162" t="s">
        <v>16</v>
      </c>
      <c r="B47" s="52">
        <v>200</v>
      </c>
      <c r="C47" s="38" t="s">
        <v>23</v>
      </c>
      <c r="D47" s="40">
        <f t="shared" si="3"/>
        <v>200</v>
      </c>
      <c r="E47" s="40">
        <f t="shared" si="3"/>
        <v>200</v>
      </c>
      <c r="F47" s="112">
        <f t="shared" si="3"/>
        <v>0</v>
      </c>
    </row>
    <row r="48" spans="1:6" s="67" customFormat="1" ht="33.75">
      <c r="A48" s="161" t="s">
        <v>53</v>
      </c>
      <c r="B48" s="77">
        <v>200</v>
      </c>
      <c r="C48" s="64" t="s">
        <v>24</v>
      </c>
      <c r="D48" s="65">
        <v>200</v>
      </c>
      <c r="E48" s="65">
        <v>200</v>
      </c>
      <c r="F48" s="111">
        <f>D48-E48</f>
        <v>0</v>
      </c>
    </row>
    <row r="49" spans="1:6" ht="22.5">
      <c r="A49" s="173" t="s">
        <v>67</v>
      </c>
      <c r="B49" s="175">
        <v>200</v>
      </c>
      <c r="C49" s="38" t="s">
        <v>394</v>
      </c>
      <c r="D49" s="40">
        <f>D50</f>
        <v>47600</v>
      </c>
      <c r="E49" s="40">
        <f>E50</f>
        <v>47447.81</v>
      </c>
      <c r="F49" s="112">
        <f>F50</f>
        <v>152.1899999999996</v>
      </c>
    </row>
    <row r="50" spans="1:6" s="67" customFormat="1" ht="67.5">
      <c r="A50" s="162" t="s">
        <v>139</v>
      </c>
      <c r="B50" s="52">
        <v>200</v>
      </c>
      <c r="C50" s="38" t="s">
        <v>395</v>
      </c>
      <c r="D50" s="40">
        <f>D51+D52</f>
        <v>47600</v>
      </c>
      <c r="E50" s="40">
        <f>E51+E52</f>
        <v>47447.81</v>
      </c>
      <c r="F50" s="40">
        <f>F51+F52</f>
        <v>152.1899999999996</v>
      </c>
    </row>
    <row r="51" spans="1:6" s="67" customFormat="1" ht="22.5">
      <c r="A51" s="161" t="s">
        <v>296</v>
      </c>
      <c r="B51" s="77">
        <v>200</v>
      </c>
      <c r="C51" s="64" t="s">
        <v>396</v>
      </c>
      <c r="D51" s="65">
        <v>7600</v>
      </c>
      <c r="E51" s="65">
        <v>7447.81</v>
      </c>
      <c r="F51" s="111">
        <f>D51-E51</f>
        <v>152.1899999999996</v>
      </c>
    </row>
    <row r="52" spans="1:6" s="67" customFormat="1" ht="12.75">
      <c r="A52" s="161" t="s">
        <v>17</v>
      </c>
      <c r="B52" s="77">
        <v>200</v>
      </c>
      <c r="C52" s="64" t="s">
        <v>397</v>
      </c>
      <c r="D52" s="65">
        <v>40000</v>
      </c>
      <c r="E52" s="65">
        <v>40000</v>
      </c>
      <c r="F52" s="111">
        <f>D52-E52</f>
        <v>0</v>
      </c>
    </row>
    <row r="53" spans="1:6" ht="12.75">
      <c r="A53" s="174" t="s">
        <v>382</v>
      </c>
      <c r="B53" s="175">
        <v>200</v>
      </c>
      <c r="C53" s="38" t="s">
        <v>398</v>
      </c>
      <c r="D53" s="40">
        <f>D54+D58+D62</f>
        <v>329800</v>
      </c>
      <c r="E53" s="40">
        <f>E54+E58+E62</f>
        <v>172663.36</v>
      </c>
      <c r="F53" s="40">
        <f>F54+F58+F62</f>
        <v>157136.64</v>
      </c>
    </row>
    <row r="54" spans="1:6" s="67" customFormat="1" ht="101.25">
      <c r="A54" s="176" t="s">
        <v>399</v>
      </c>
      <c r="B54" s="52">
        <v>200</v>
      </c>
      <c r="C54" s="66" t="s">
        <v>25</v>
      </c>
      <c r="D54" s="59">
        <f>D57</f>
        <v>88400</v>
      </c>
      <c r="E54" s="59">
        <f>E57</f>
        <v>73388.36</v>
      </c>
      <c r="F54" s="110">
        <f>F57</f>
        <v>15011.64</v>
      </c>
    </row>
    <row r="55" spans="1:6" s="67" customFormat="1" ht="33.75">
      <c r="A55" s="172" t="s">
        <v>400</v>
      </c>
      <c r="B55" s="177">
        <v>200</v>
      </c>
      <c r="C55" s="66" t="s">
        <v>401</v>
      </c>
      <c r="D55" s="59">
        <f aca="true" t="shared" si="4" ref="D55:F56">D56</f>
        <v>88400</v>
      </c>
      <c r="E55" s="59">
        <f>E57</f>
        <v>73388.36</v>
      </c>
      <c r="F55" s="110">
        <f t="shared" si="4"/>
        <v>15011.64</v>
      </c>
    </row>
    <row r="56" spans="1:6" s="67" customFormat="1" ht="33.75">
      <c r="A56" s="172" t="s">
        <v>402</v>
      </c>
      <c r="B56" s="177">
        <v>200</v>
      </c>
      <c r="C56" s="66" t="s">
        <v>403</v>
      </c>
      <c r="D56" s="59">
        <f t="shared" si="4"/>
        <v>88400</v>
      </c>
      <c r="E56" s="59">
        <f>E57</f>
        <v>73388.36</v>
      </c>
      <c r="F56" s="110">
        <f t="shared" si="4"/>
        <v>15011.64</v>
      </c>
    </row>
    <row r="57" spans="1:6" s="137" customFormat="1" ht="33.75">
      <c r="A57" s="161" t="s">
        <v>53</v>
      </c>
      <c r="B57" s="77">
        <v>200</v>
      </c>
      <c r="C57" s="64" t="s">
        <v>26</v>
      </c>
      <c r="D57" s="65">
        <v>88400</v>
      </c>
      <c r="E57" s="65">
        <v>73388.36</v>
      </c>
      <c r="F57" s="111">
        <f>D57-E57</f>
        <v>15011.64</v>
      </c>
    </row>
    <row r="58" spans="1:6" s="67" customFormat="1" ht="191.25">
      <c r="A58" s="162" t="s">
        <v>340</v>
      </c>
      <c r="B58" s="52">
        <v>200</v>
      </c>
      <c r="C58" s="66" t="s">
        <v>341</v>
      </c>
      <c r="D58" s="59">
        <f>D61</f>
        <v>236600</v>
      </c>
      <c r="E58" s="59">
        <f>E59</f>
        <v>94500</v>
      </c>
      <c r="F58" s="110">
        <f>F61</f>
        <v>142100</v>
      </c>
    </row>
    <row r="59" spans="1:6" s="67" customFormat="1" ht="33.75">
      <c r="A59" s="172" t="s">
        <v>400</v>
      </c>
      <c r="B59" s="177">
        <v>200</v>
      </c>
      <c r="C59" s="66" t="s">
        <v>404</v>
      </c>
      <c r="D59" s="59">
        <f aca="true" t="shared" si="5" ref="D59:F60">D60</f>
        <v>236600</v>
      </c>
      <c r="E59" s="59">
        <f t="shared" si="5"/>
        <v>94500</v>
      </c>
      <c r="F59" s="110">
        <f t="shared" si="5"/>
        <v>142100</v>
      </c>
    </row>
    <row r="60" spans="1:6" s="67" customFormat="1" ht="33.75">
      <c r="A60" s="172" t="s">
        <v>402</v>
      </c>
      <c r="B60" s="177">
        <v>200</v>
      </c>
      <c r="C60" s="66" t="s">
        <v>405</v>
      </c>
      <c r="D60" s="59">
        <f t="shared" si="5"/>
        <v>236600</v>
      </c>
      <c r="E60" s="59">
        <f t="shared" si="5"/>
        <v>94500</v>
      </c>
      <c r="F60" s="110">
        <f t="shared" si="5"/>
        <v>142100</v>
      </c>
    </row>
    <row r="61" spans="1:6" s="137" customFormat="1" ht="33.75">
      <c r="A61" s="161" t="s">
        <v>53</v>
      </c>
      <c r="B61" s="77">
        <v>200</v>
      </c>
      <c r="C61" s="64" t="s">
        <v>342</v>
      </c>
      <c r="D61" s="65">
        <v>236600</v>
      </c>
      <c r="E61" s="65">
        <v>94500</v>
      </c>
      <c r="F61" s="111">
        <f>D61-E61</f>
        <v>142100</v>
      </c>
    </row>
    <row r="62" spans="1:6" ht="78.75">
      <c r="A62" s="153" t="s">
        <v>343</v>
      </c>
      <c r="B62" s="52">
        <v>200</v>
      </c>
      <c r="C62" s="66" t="s">
        <v>344</v>
      </c>
      <c r="D62" s="150">
        <f>D63</f>
        <v>4800</v>
      </c>
      <c r="E62" s="150">
        <f>E63</f>
        <v>4775</v>
      </c>
      <c r="F62" s="151">
        <f>F63</f>
        <v>25</v>
      </c>
    </row>
    <row r="63" spans="1:6" s="137" customFormat="1" ht="33.75">
      <c r="A63" s="161" t="s">
        <v>53</v>
      </c>
      <c r="B63" s="77">
        <v>200</v>
      </c>
      <c r="C63" s="64" t="s">
        <v>345</v>
      </c>
      <c r="D63" s="187">
        <v>4800</v>
      </c>
      <c r="E63" s="187">
        <v>4775</v>
      </c>
      <c r="F63" s="188">
        <f>D63-E63</f>
        <v>25</v>
      </c>
    </row>
    <row r="64" spans="1:6" s="67" customFormat="1" ht="12.75">
      <c r="A64" s="164" t="s">
        <v>48</v>
      </c>
      <c r="B64" s="181">
        <v>200</v>
      </c>
      <c r="C64" s="98" t="s">
        <v>27</v>
      </c>
      <c r="D64" s="99">
        <f>D65</f>
        <v>174800</v>
      </c>
      <c r="E64" s="99">
        <f aca="true" t="shared" si="6" ref="E64:F66">E65</f>
        <v>147691.97</v>
      </c>
      <c r="F64" s="114">
        <f t="shared" si="6"/>
        <v>27108.030000000006</v>
      </c>
    </row>
    <row r="65" spans="1:6" ht="22.5">
      <c r="A65" s="162" t="s">
        <v>57</v>
      </c>
      <c r="B65" s="52">
        <v>200</v>
      </c>
      <c r="C65" s="66" t="s">
        <v>28</v>
      </c>
      <c r="D65" s="59">
        <f>D66</f>
        <v>174800</v>
      </c>
      <c r="E65" s="59">
        <f t="shared" si="6"/>
        <v>147691.97</v>
      </c>
      <c r="F65" s="110">
        <f t="shared" si="6"/>
        <v>27108.030000000006</v>
      </c>
    </row>
    <row r="66" spans="1:6" s="67" customFormat="1" ht="12.75">
      <c r="A66" s="162" t="s">
        <v>382</v>
      </c>
      <c r="B66" s="52">
        <v>200</v>
      </c>
      <c r="C66" s="66" t="s">
        <v>29</v>
      </c>
      <c r="D66" s="59">
        <f>D67</f>
        <v>174800</v>
      </c>
      <c r="E66" s="59">
        <f t="shared" si="6"/>
        <v>147691.97</v>
      </c>
      <c r="F66" s="110">
        <f t="shared" si="6"/>
        <v>27108.030000000006</v>
      </c>
    </row>
    <row r="67" spans="1:6" s="67" customFormat="1" ht="78.75">
      <c r="A67" s="176" t="s">
        <v>406</v>
      </c>
      <c r="B67" s="52">
        <v>200</v>
      </c>
      <c r="C67" s="66" t="s">
        <v>30</v>
      </c>
      <c r="D67" s="59">
        <f>D68</f>
        <v>174800</v>
      </c>
      <c r="E67" s="59">
        <f>E68</f>
        <v>147691.97</v>
      </c>
      <c r="F67" s="110">
        <f>F68</f>
        <v>27108.030000000006</v>
      </c>
    </row>
    <row r="68" spans="1:6" s="67" customFormat="1" ht="33.75">
      <c r="A68" s="152" t="s">
        <v>407</v>
      </c>
      <c r="B68" s="177">
        <v>200</v>
      </c>
      <c r="C68" s="66" t="s">
        <v>408</v>
      </c>
      <c r="D68" s="59">
        <f>D69+D70</f>
        <v>174800</v>
      </c>
      <c r="E68" s="59">
        <f>E69+E70</f>
        <v>147691.97</v>
      </c>
      <c r="F68" s="59">
        <f>F69+F70</f>
        <v>27108.030000000006</v>
      </c>
    </row>
    <row r="69" spans="1:6" s="67" customFormat="1" ht="33.75">
      <c r="A69" s="161" t="s">
        <v>364</v>
      </c>
      <c r="B69" s="77">
        <v>200</v>
      </c>
      <c r="C69" s="64" t="s">
        <v>31</v>
      </c>
      <c r="D69" s="65">
        <v>138000</v>
      </c>
      <c r="E69" s="65">
        <v>115031.93</v>
      </c>
      <c r="F69" s="111">
        <f>D69-E69</f>
        <v>22968.070000000007</v>
      </c>
    </row>
    <row r="70" spans="1:6" s="67" customFormat="1" ht="67.5">
      <c r="A70" s="161" t="s">
        <v>294</v>
      </c>
      <c r="B70" s="77">
        <v>200</v>
      </c>
      <c r="C70" s="64" t="s">
        <v>32</v>
      </c>
      <c r="D70" s="65">
        <v>36800</v>
      </c>
      <c r="E70" s="65">
        <v>32660.04</v>
      </c>
      <c r="F70" s="111">
        <f>D70-E70</f>
        <v>4139.959999999999</v>
      </c>
    </row>
    <row r="71" spans="1:6" s="67" customFormat="1" ht="45">
      <c r="A71" s="164" t="s">
        <v>49</v>
      </c>
      <c r="B71" s="181">
        <v>200</v>
      </c>
      <c r="C71" s="98" t="s">
        <v>327</v>
      </c>
      <c r="D71" s="99">
        <f aca="true" t="shared" si="7" ref="D71:F72">D72</f>
        <v>37900</v>
      </c>
      <c r="E71" s="99">
        <f t="shared" si="7"/>
        <v>37711.200000000004</v>
      </c>
      <c r="F71" s="114">
        <f t="shared" si="7"/>
        <v>188.7999999999986</v>
      </c>
    </row>
    <row r="72" spans="1:6" s="67" customFormat="1" ht="45">
      <c r="A72" s="162" t="s">
        <v>58</v>
      </c>
      <c r="B72" s="52">
        <v>200</v>
      </c>
      <c r="C72" s="66" t="s">
        <v>33</v>
      </c>
      <c r="D72" s="59">
        <f t="shared" si="7"/>
        <v>37900</v>
      </c>
      <c r="E72" s="59">
        <f t="shared" si="7"/>
        <v>37711.200000000004</v>
      </c>
      <c r="F72" s="59">
        <f t="shared" si="7"/>
        <v>188.7999999999986</v>
      </c>
    </row>
    <row r="73" spans="1:6" s="67" customFormat="1" ht="78.75">
      <c r="A73" s="162" t="s">
        <v>454</v>
      </c>
      <c r="B73" s="52">
        <v>200</v>
      </c>
      <c r="C73" s="66" t="s">
        <v>455</v>
      </c>
      <c r="D73" s="59">
        <f>D74+D78</f>
        <v>37900</v>
      </c>
      <c r="E73" s="59">
        <f>E74+E78</f>
        <v>37711.200000000004</v>
      </c>
      <c r="F73" s="59">
        <f>F74+F78</f>
        <v>188.7999999999986</v>
      </c>
    </row>
    <row r="74" spans="1:6" s="67" customFormat="1" ht="22.5">
      <c r="A74" s="152" t="s">
        <v>409</v>
      </c>
      <c r="B74" s="177">
        <v>200</v>
      </c>
      <c r="C74" s="66" t="s">
        <v>410</v>
      </c>
      <c r="D74" s="59">
        <f aca="true" t="shared" si="8" ref="D74:F76">D75</f>
        <v>36500</v>
      </c>
      <c r="E74" s="59">
        <f t="shared" si="8"/>
        <v>36494.4</v>
      </c>
      <c r="F74" s="59">
        <f t="shared" si="8"/>
        <v>5.599999999998545</v>
      </c>
    </row>
    <row r="75" spans="1:6" s="67" customFormat="1" ht="112.5">
      <c r="A75" s="162" t="s">
        <v>37</v>
      </c>
      <c r="B75" s="52">
        <v>200</v>
      </c>
      <c r="C75" s="66" t="s">
        <v>34</v>
      </c>
      <c r="D75" s="59">
        <f t="shared" si="8"/>
        <v>36500</v>
      </c>
      <c r="E75" s="59">
        <f t="shared" si="8"/>
        <v>36494.4</v>
      </c>
      <c r="F75" s="110">
        <f t="shared" si="8"/>
        <v>5.599999999998545</v>
      </c>
    </row>
    <row r="76" spans="1:6" s="67" customFormat="1" ht="33.75">
      <c r="A76" s="172" t="s">
        <v>402</v>
      </c>
      <c r="B76" s="177">
        <v>200</v>
      </c>
      <c r="C76" s="66" t="s">
        <v>413</v>
      </c>
      <c r="D76" s="59">
        <f t="shared" si="8"/>
        <v>36500</v>
      </c>
      <c r="E76" s="59">
        <f t="shared" si="8"/>
        <v>36494.4</v>
      </c>
      <c r="F76" s="110">
        <f t="shared" si="8"/>
        <v>5.599999999998545</v>
      </c>
    </row>
    <row r="77" spans="1:6" s="137" customFormat="1" ht="33.75">
      <c r="A77" s="161" t="s">
        <v>53</v>
      </c>
      <c r="B77" s="77">
        <v>200</v>
      </c>
      <c r="C77" s="64" t="s">
        <v>35</v>
      </c>
      <c r="D77" s="65">
        <v>36500</v>
      </c>
      <c r="E77" s="65">
        <v>36494.4</v>
      </c>
      <c r="F77" s="111">
        <f>D77-E77</f>
        <v>5.599999999998545</v>
      </c>
    </row>
    <row r="78" spans="1:6" ht="22.5">
      <c r="A78" s="173" t="s">
        <v>411</v>
      </c>
      <c r="B78" s="177">
        <v>200</v>
      </c>
      <c r="C78" s="66" t="s">
        <v>412</v>
      </c>
      <c r="D78" s="40">
        <f aca="true" t="shared" si="9" ref="D78:F80">D79</f>
        <v>1400</v>
      </c>
      <c r="E78" s="40">
        <f t="shared" si="9"/>
        <v>1216.8</v>
      </c>
      <c r="F78" s="112">
        <f t="shared" si="9"/>
        <v>183.20000000000005</v>
      </c>
    </row>
    <row r="79" spans="1:6" ht="123.75">
      <c r="A79" s="152" t="s">
        <v>36</v>
      </c>
      <c r="B79" s="52">
        <v>200</v>
      </c>
      <c r="C79" s="66" t="s">
        <v>38</v>
      </c>
      <c r="D79" s="59">
        <f t="shared" si="9"/>
        <v>1400</v>
      </c>
      <c r="E79" s="59">
        <f t="shared" si="9"/>
        <v>1216.8</v>
      </c>
      <c r="F79" s="110">
        <f t="shared" si="9"/>
        <v>183.20000000000005</v>
      </c>
    </row>
    <row r="80" spans="1:6" ht="33.75">
      <c r="A80" s="172" t="s">
        <v>402</v>
      </c>
      <c r="B80" s="177">
        <v>200</v>
      </c>
      <c r="C80" s="66" t="s">
        <v>414</v>
      </c>
      <c r="D80" s="59">
        <f t="shared" si="9"/>
        <v>1400</v>
      </c>
      <c r="E80" s="59">
        <f t="shared" si="9"/>
        <v>1216.8</v>
      </c>
      <c r="F80" s="110">
        <f t="shared" si="9"/>
        <v>183.20000000000005</v>
      </c>
    </row>
    <row r="81" spans="1:6" s="67" customFormat="1" ht="33.75">
      <c r="A81" s="161" t="s">
        <v>53</v>
      </c>
      <c r="B81" s="77">
        <v>200</v>
      </c>
      <c r="C81" s="64" t="s">
        <v>39</v>
      </c>
      <c r="D81" s="65">
        <v>1400</v>
      </c>
      <c r="E81" s="65">
        <v>1216.8</v>
      </c>
      <c r="F81" s="111">
        <f>D81-E81</f>
        <v>183.20000000000005</v>
      </c>
    </row>
    <row r="82" spans="1:6" s="67" customFormat="1" ht="12.75">
      <c r="A82" s="164" t="s">
        <v>50</v>
      </c>
      <c r="B82" s="181">
        <v>200</v>
      </c>
      <c r="C82" s="98" t="s">
        <v>40</v>
      </c>
      <c r="D82" s="99">
        <f>D83</f>
        <v>2479800</v>
      </c>
      <c r="E82" s="99">
        <f>E83</f>
        <v>257941.93</v>
      </c>
      <c r="F82" s="99">
        <f>F83</f>
        <v>2221858.07</v>
      </c>
    </row>
    <row r="83" spans="1:6" s="67" customFormat="1" ht="22.5">
      <c r="A83" s="162" t="s">
        <v>59</v>
      </c>
      <c r="B83" s="52">
        <v>200</v>
      </c>
      <c r="C83" s="66" t="s">
        <v>288</v>
      </c>
      <c r="D83" s="59">
        <f>D84</f>
        <v>2479800</v>
      </c>
      <c r="E83" s="59">
        <f>E84</f>
        <v>257941.93</v>
      </c>
      <c r="F83" s="110">
        <f>D83-E83</f>
        <v>2221858.07</v>
      </c>
    </row>
    <row r="84" spans="1:6" s="67" customFormat="1" ht="33.75">
      <c r="A84" s="152" t="s">
        <v>462</v>
      </c>
      <c r="B84" s="177">
        <v>200</v>
      </c>
      <c r="C84" s="66" t="s">
        <v>415</v>
      </c>
      <c r="D84" s="59">
        <f>D85</f>
        <v>2479800</v>
      </c>
      <c r="E84" s="59">
        <f>E85</f>
        <v>257941.93</v>
      </c>
      <c r="F84" s="110">
        <f>F85</f>
        <v>2193858.07</v>
      </c>
    </row>
    <row r="85" spans="1:6" s="67" customFormat="1" ht="22.5">
      <c r="A85" s="152" t="s">
        <v>416</v>
      </c>
      <c r="B85" s="177">
        <v>200</v>
      </c>
      <c r="C85" s="66" t="s">
        <v>417</v>
      </c>
      <c r="D85" s="59">
        <f>D86+D89+D95+D92</f>
        <v>2479800</v>
      </c>
      <c r="E85" s="59">
        <f>E86+E89+E95+E92</f>
        <v>257941.93</v>
      </c>
      <c r="F85" s="59">
        <f>F86+F89+F95</f>
        <v>2193858.07</v>
      </c>
    </row>
    <row r="86" spans="1:6" s="67" customFormat="1" ht="101.25">
      <c r="A86" s="162" t="s">
        <v>42</v>
      </c>
      <c r="B86" s="52">
        <v>200</v>
      </c>
      <c r="C86" s="66" t="s">
        <v>350</v>
      </c>
      <c r="D86" s="59">
        <f aca="true" t="shared" si="10" ref="D86:F87">D87</f>
        <v>8800</v>
      </c>
      <c r="E86" s="59">
        <f t="shared" si="10"/>
        <v>8741.93</v>
      </c>
      <c r="F86" s="110">
        <f t="shared" si="10"/>
        <v>58.06999999999971</v>
      </c>
    </row>
    <row r="87" spans="1:6" s="67" customFormat="1" ht="33.75">
      <c r="A87" s="172" t="s">
        <v>402</v>
      </c>
      <c r="B87" s="177">
        <v>200</v>
      </c>
      <c r="C87" s="66" t="s">
        <v>418</v>
      </c>
      <c r="D87" s="59">
        <f t="shared" si="10"/>
        <v>8800</v>
      </c>
      <c r="E87" s="59">
        <f t="shared" si="10"/>
        <v>8741.93</v>
      </c>
      <c r="F87" s="110">
        <f t="shared" si="10"/>
        <v>58.06999999999971</v>
      </c>
    </row>
    <row r="88" spans="1:6" s="67" customFormat="1" ht="56.25">
      <c r="A88" s="161" t="s">
        <v>41</v>
      </c>
      <c r="B88" s="77">
        <v>200</v>
      </c>
      <c r="C88" s="64" t="s">
        <v>349</v>
      </c>
      <c r="D88" s="65">
        <v>8800</v>
      </c>
      <c r="E88" s="65">
        <v>8741.93</v>
      </c>
      <c r="F88" s="111">
        <f>D88-E88</f>
        <v>58.06999999999971</v>
      </c>
    </row>
    <row r="89" spans="1:6" s="67" customFormat="1" ht="101.25">
      <c r="A89" s="162" t="s">
        <v>43</v>
      </c>
      <c r="B89" s="52">
        <v>200</v>
      </c>
      <c r="C89" s="66" t="s">
        <v>44</v>
      </c>
      <c r="D89" s="59">
        <f aca="true" t="shared" si="11" ref="D89:F93">D90</f>
        <v>2210100</v>
      </c>
      <c r="E89" s="59">
        <f t="shared" si="11"/>
        <v>78000</v>
      </c>
      <c r="F89" s="110">
        <f t="shared" si="11"/>
        <v>2132100</v>
      </c>
    </row>
    <row r="90" spans="1:6" s="67" customFormat="1" ht="33.75">
      <c r="A90" s="172" t="s">
        <v>402</v>
      </c>
      <c r="B90" s="177">
        <v>200</v>
      </c>
      <c r="C90" s="66" t="s">
        <v>420</v>
      </c>
      <c r="D90" s="59">
        <f t="shared" si="11"/>
        <v>2210100</v>
      </c>
      <c r="E90" s="59">
        <f t="shared" si="11"/>
        <v>78000</v>
      </c>
      <c r="F90" s="110">
        <f t="shared" si="11"/>
        <v>2132100</v>
      </c>
    </row>
    <row r="91" spans="1:6" s="67" customFormat="1" ht="56.25">
      <c r="A91" s="161" t="s">
        <v>41</v>
      </c>
      <c r="B91" s="77">
        <v>200</v>
      </c>
      <c r="C91" s="64" t="s">
        <v>45</v>
      </c>
      <c r="D91" s="65">
        <v>2210100</v>
      </c>
      <c r="E91" s="65">
        <v>78000</v>
      </c>
      <c r="F91" s="111">
        <f>D91-E91</f>
        <v>2132100</v>
      </c>
    </row>
    <row r="92" spans="1:6" s="67" customFormat="1" ht="157.5">
      <c r="A92" s="162" t="s">
        <v>8</v>
      </c>
      <c r="B92" s="52">
        <v>200</v>
      </c>
      <c r="C92" s="66" t="s">
        <v>5</v>
      </c>
      <c r="D92" s="59">
        <f t="shared" si="11"/>
        <v>104700</v>
      </c>
      <c r="E92" s="59">
        <f t="shared" si="11"/>
        <v>76700</v>
      </c>
      <c r="F92" s="110">
        <f t="shared" si="11"/>
        <v>28000</v>
      </c>
    </row>
    <row r="93" spans="1:6" s="67" customFormat="1" ht="33.75">
      <c r="A93" s="172" t="s">
        <v>402</v>
      </c>
      <c r="B93" s="177">
        <v>200</v>
      </c>
      <c r="C93" s="66" t="s">
        <v>6</v>
      </c>
      <c r="D93" s="59">
        <f t="shared" si="11"/>
        <v>104700</v>
      </c>
      <c r="E93" s="59">
        <f t="shared" si="11"/>
        <v>76700</v>
      </c>
      <c r="F93" s="110">
        <f t="shared" si="11"/>
        <v>28000</v>
      </c>
    </row>
    <row r="94" spans="1:6" s="67" customFormat="1" ht="56.25">
      <c r="A94" s="161" t="s">
        <v>41</v>
      </c>
      <c r="B94" s="77">
        <v>200</v>
      </c>
      <c r="C94" s="64" t="s">
        <v>7</v>
      </c>
      <c r="D94" s="65">
        <v>104700</v>
      </c>
      <c r="E94" s="65">
        <v>76700</v>
      </c>
      <c r="F94" s="111">
        <f>D94-E94</f>
        <v>28000</v>
      </c>
    </row>
    <row r="95" spans="1:6" s="67" customFormat="1" ht="90">
      <c r="A95" s="152" t="s">
        <v>46</v>
      </c>
      <c r="B95" s="52">
        <v>200</v>
      </c>
      <c r="C95" s="66" t="s">
        <v>328</v>
      </c>
      <c r="D95" s="59">
        <f aca="true" t="shared" si="12" ref="D95:F96">D96</f>
        <v>156200</v>
      </c>
      <c r="E95" s="59">
        <f t="shared" si="12"/>
        <v>94500</v>
      </c>
      <c r="F95" s="110">
        <f t="shared" si="12"/>
        <v>61700</v>
      </c>
    </row>
    <row r="96" spans="1:6" s="67" customFormat="1" ht="33.75">
      <c r="A96" s="172" t="s">
        <v>402</v>
      </c>
      <c r="B96" s="177">
        <v>200</v>
      </c>
      <c r="C96" s="66" t="s">
        <v>419</v>
      </c>
      <c r="D96" s="59">
        <f t="shared" si="12"/>
        <v>156200</v>
      </c>
      <c r="E96" s="59">
        <f t="shared" si="12"/>
        <v>94500</v>
      </c>
      <c r="F96" s="110">
        <f t="shared" si="12"/>
        <v>61700</v>
      </c>
    </row>
    <row r="97" spans="1:6" s="67" customFormat="1" ht="33.75">
      <c r="A97" s="161" t="s">
        <v>53</v>
      </c>
      <c r="B97" s="77">
        <v>200</v>
      </c>
      <c r="C97" s="64" t="s">
        <v>329</v>
      </c>
      <c r="D97" s="65">
        <v>156200</v>
      </c>
      <c r="E97" s="65">
        <v>94500</v>
      </c>
      <c r="F97" s="111">
        <f>D97-E97</f>
        <v>61700</v>
      </c>
    </row>
    <row r="98" spans="1:6" s="67" customFormat="1" ht="22.5">
      <c r="A98" s="164" t="s">
        <v>51</v>
      </c>
      <c r="B98" s="181">
        <v>200</v>
      </c>
      <c r="C98" s="98" t="s">
        <v>301</v>
      </c>
      <c r="D98" s="100">
        <f>D99+D105</f>
        <v>926500</v>
      </c>
      <c r="E98" s="100">
        <f>E99+E105</f>
        <v>771459.4500000001</v>
      </c>
      <c r="F98" s="100">
        <f>F99+F105</f>
        <v>155040.54999999996</v>
      </c>
    </row>
    <row r="99" spans="1:6" ht="12.75">
      <c r="A99" s="178" t="s">
        <v>421</v>
      </c>
      <c r="B99" s="175">
        <v>200</v>
      </c>
      <c r="C99" s="38" t="s">
        <v>422</v>
      </c>
      <c r="D99" s="57">
        <f aca="true" t="shared" si="13" ref="D99:F103">D100</f>
        <v>126500</v>
      </c>
      <c r="E99" s="57">
        <f t="shared" si="13"/>
        <v>116492.65</v>
      </c>
      <c r="F99" s="57">
        <f t="shared" si="13"/>
        <v>10007.350000000006</v>
      </c>
    </row>
    <row r="100" spans="1:6" ht="45">
      <c r="A100" s="174" t="s">
        <v>423</v>
      </c>
      <c r="B100" s="175">
        <v>200</v>
      </c>
      <c r="C100" s="38" t="s">
        <v>424</v>
      </c>
      <c r="D100" s="57">
        <f t="shared" si="13"/>
        <v>126500</v>
      </c>
      <c r="E100" s="57">
        <f t="shared" si="13"/>
        <v>116492.65</v>
      </c>
      <c r="F100" s="109">
        <f t="shared" si="13"/>
        <v>10007.350000000006</v>
      </c>
    </row>
    <row r="101" spans="1:6" ht="56.25">
      <c r="A101" s="174" t="s">
        <v>463</v>
      </c>
      <c r="B101" s="175">
        <v>200</v>
      </c>
      <c r="C101" s="38" t="s">
        <v>425</v>
      </c>
      <c r="D101" s="57">
        <f t="shared" si="13"/>
        <v>126500</v>
      </c>
      <c r="E101" s="57">
        <f t="shared" si="13"/>
        <v>116492.65</v>
      </c>
      <c r="F101" s="109">
        <f t="shared" si="13"/>
        <v>10007.350000000006</v>
      </c>
    </row>
    <row r="102" spans="1:6" ht="168.75">
      <c r="A102" s="174" t="s">
        <v>464</v>
      </c>
      <c r="B102" s="175">
        <v>200</v>
      </c>
      <c r="C102" s="38" t="s">
        <v>426</v>
      </c>
      <c r="D102" s="57">
        <f t="shared" si="13"/>
        <v>126500</v>
      </c>
      <c r="E102" s="57">
        <f t="shared" si="13"/>
        <v>116492.65</v>
      </c>
      <c r="F102" s="109">
        <f t="shared" si="13"/>
        <v>10007.350000000006</v>
      </c>
    </row>
    <row r="103" spans="1:6" ht="33.75">
      <c r="A103" s="178" t="s">
        <v>402</v>
      </c>
      <c r="B103" s="175">
        <v>200</v>
      </c>
      <c r="C103" s="38" t="s">
        <v>427</v>
      </c>
      <c r="D103" s="57">
        <f t="shared" si="13"/>
        <v>126500</v>
      </c>
      <c r="E103" s="57">
        <f t="shared" si="13"/>
        <v>116492.65</v>
      </c>
      <c r="F103" s="109">
        <f t="shared" si="13"/>
        <v>10007.350000000006</v>
      </c>
    </row>
    <row r="104" spans="1:6" s="137" customFormat="1" ht="33.75">
      <c r="A104" s="179" t="s">
        <v>53</v>
      </c>
      <c r="B104" s="77">
        <v>200</v>
      </c>
      <c r="C104" s="64" t="s">
        <v>428</v>
      </c>
      <c r="D104" s="68">
        <v>126500</v>
      </c>
      <c r="E104" s="68">
        <v>116492.65</v>
      </c>
      <c r="F104" s="189">
        <f>D104-E104</f>
        <v>10007.350000000006</v>
      </c>
    </row>
    <row r="105" spans="1:6" s="67" customFormat="1" ht="12.75">
      <c r="A105" s="153" t="s">
        <v>60</v>
      </c>
      <c r="B105" s="52">
        <v>200</v>
      </c>
      <c r="C105" s="66" t="s">
        <v>302</v>
      </c>
      <c r="D105" s="58">
        <f>D107+D112+D115</f>
        <v>800000</v>
      </c>
      <c r="E105" s="58">
        <f>E107+E112+E115</f>
        <v>654966.8</v>
      </c>
      <c r="F105" s="58">
        <f>D105-E105</f>
        <v>145033.19999999995</v>
      </c>
    </row>
    <row r="106" spans="1:6" s="67" customFormat="1" ht="45">
      <c r="A106" s="152" t="s">
        <v>423</v>
      </c>
      <c r="B106" s="177">
        <v>200</v>
      </c>
      <c r="C106" s="66" t="s">
        <v>429</v>
      </c>
      <c r="D106" s="58">
        <f>D107+D111</f>
        <v>800000</v>
      </c>
      <c r="E106" s="58">
        <f>E107+E111</f>
        <v>654966.8</v>
      </c>
      <c r="F106" s="58">
        <f>F107+F111</f>
        <v>145033.19999999998</v>
      </c>
    </row>
    <row r="107" spans="1:6" s="67" customFormat="1" ht="112.5">
      <c r="A107" s="153" t="s">
        <v>159</v>
      </c>
      <c r="B107" s="52">
        <v>200</v>
      </c>
      <c r="C107" s="66" t="s">
        <v>346</v>
      </c>
      <c r="D107" s="58">
        <f aca="true" t="shared" si="14" ref="D107:F109">D108</f>
        <v>475000</v>
      </c>
      <c r="E107" s="58">
        <f t="shared" si="14"/>
        <v>355889.4</v>
      </c>
      <c r="F107" s="58">
        <f t="shared" si="14"/>
        <v>119110.59999999998</v>
      </c>
    </row>
    <row r="108" spans="1:6" s="67" customFormat="1" ht="135">
      <c r="A108" s="162" t="s">
        <v>303</v>
      </c>
      <c r="B108" s="52">
        <v>200</v>
      </c>
      <c r="C108" s="66" t="s">
        <v>347</v>
      </c>
      <c r="D108" s="58">
        <f t="shared" si="14"/>
        <v>475000</v>
      </c>
      <c r="E108" s="58">
        <f t="shared" si="14"/>
        <v>355889.4</v>
      </c>
      <c r="F108" s="58">
        <f t="shared" si="14"/>
        <v>119110.59999999998</v>
      </c>
    </row>
    <row r="109" spans="1:6" s="67" customFormat="1" ht="33.75">
      <c r="A109" s="172" t="s">
        <v>402</v>
      </c>
      <c r="B109" s="177">
        <v>200</v>
      </c>
      <c r="C109" s="66" t="s">
        <v>430</v>
      </c>
      <c r="D109" s="58">
        <f t="shared" si="14"/>
        <v>475000</v>
      </c>
      <c r="E109" s="58">
        <f t="shared" si="14"/>
        <v>355889.4</v>
      </c>
      <c r="F109" s="58">
        <f t="shared" si="14"/>
        <v>119110.59999999998</v>
      </c>
    </row>
    <row r="110" spans="1:6" s="67" customFormat="1" ht="33.75">
      <c r="A110" s="161" t="s">
        <v>53</v>
      </c>
      <c r="B110" s="77">
        <v>200</v>
      </c>
      <c r="C110" s="64" t="s">
        <v>348</v>
      </c>
      <c r="D110" s="68">
        <v>475000</v>
      </c>
      <c r="E110" s="68">
        <v>355889.4</v>
      </c>
      <c r="F110" s="68">
        <f>D110-E110</f>
        <v>119110.59999999998</v>
      </c>
    </row>
    <row r="111" spans="1:6" ht="33.75">
      <c r="A111" s="152" t="s">
        <v>465</v>
      </c>
      <c r="B111" s="177">
        <v>200</v>
      </c>
      <c r="C111" s="66" t="s">
        <v>431</v>
      </c>
      <c r="D111" s="57">
        <f>D112+D115</f>
        <v>325000</v>
      </c>
      <c r="E111" s="57">
        <f>E112+E115</f>
        <v>299077.4</v>
      </c>
      <c r="F111" s="57">
        <f>F112+F115</f>
        <v>25922.600000000006</v>
      </c>
    </row>
    <row r="112" spans="1:6" s="67" customFormat="1" ht="112.5">
      <c r="A112" s="162" t="s">
        <v>304</v>
      </c>
      <c r="B112" s="52">
        <v>200</v>
      </c>
      <c r="C112" s="66" t="s">
        <v>305</v>
      </c>
      <c r="D112" s="58">
        <f aca="true" t="shared" si="15" ref="D112:F113">D113</f>
        <v>90000</v>
      </c>
      <c r="E112" s="58">
        <f t="shared" si="15"/>
        <v>84730</v>
      </c>
      <c r="F112" s="113">
        <f t="shared" si="15"/>
        <v>5270</v>
      </c>
    </row>
    <row r="113" spans="1:6" s="67" customFormat="1" ht="33.75">
      <c r="A113" s="172" t="s">
        <v>402</v>
      </c>
      <c r="B113" s="177">
        <v>200</v>
      </c>
      <c r="C113" s="66" t="s">
        <v>432</v>
      </c>
      <c r="D113" s="58">
        <f t="shared" si="15"/>
        <v>90000</v>
      </c>
      <c r="E113" s="58">
        <f t="shared" si="15"/>
        <v>84730</v>
      </c>
      <c r="F113" s="113">
        <f t="shared" si="15"/>
        <v>5270</v>
      </c>
    </row>
    <row r="114" spans="1:6" s="137" customFormat="1" ht="45">
      <c r="A114" s="161" t="s">
        <v>306</v>
      </c>
      <c r="B114" s="77">
        <v>200</v>
      </c>
      <c r="C114" s="64" t="s">
        <v>307</v>
      </c>
      <c r="D114" s="65">
        <v>90000</v>
      </c>
      <c r="E114" s="65">
        <v>84730</v>
      </c>
      <c r="F114" s="111">
        <f>D114-E114</f>
        <v>5270</v>
      </c>
    </row>
    <row r="115" spans="1:6" s="137" customFormat="1" ht="157.5">
      <c r="A115" s="152" t="s">
        <v>12</v>
      </c>
      <c r="B115" s="52">
        <v>200</v>
      </c>
      <c r="C115" s="66" t="s">
        <v>13</v>
      </c>
      <c r="D115" s="59">
        <f aca="true" t="shared" si="16" ref="D115:F116">D116</f>
        <v>235000</v>
      </c>
      <c r="E115" s="59">
        <f t="shared" si="16"/>
        <v>214347.4</v>
      </c>
      <c r="F115" s="110">
        <f t="shared" si="16"/>
        <v>20652.600000000006</v>
      </c>
    </row>
    <row r="116" spans="1:6" s="137" customFormat="1" ht="33.75">
      <c r="A116" s="172" t="s">
        <v>402</v>
      </c>
      <c r="B116" s="177">
        <v>200</v>
      </c>
      <c r="C116" s="66" t="s">
        <v>456</v>
      </c>
      <c r="D116" s="59">
        <f t="shared" si="16"/>
        <v>235000</v>
      </c>
      <c r="E116" s="59">
        <f t="shared" si="16"/>
        <v>214347.4</v>
      </c>
      <c r="F116" s="110">
        <f t="shared" si="16"/>
        <v>20652.600000000006</v>
      </c>
    </row>
    <row r="117" spans="1:6" s="67" customFormat="1" ht="45">
      <c r="A117" s="161" t="s">
        <v>306</v>
      </c>
      <c r="B117" s="77">
        <v>200</v>
      </c>
      <c r="C117" s="64" t="s">
        <v>14</v>
      </c>
      <c r="D117" s="65">
        <v>235000</v>
      </c>
      <c r="E117" s="65">
        <v>214347.4</v>
      </c>
      <c r="F117" s="111">
        <f aca="true" t="shared" si="17" ref="F117:F123">D117-E117</f>
        <v>20652.600000000006</v>
      </c>
    </row>
    <row r="118" spans="1:6" s="67" customFormat="1" ht="31.5">
      <c r="A118" s="165" t="s">
        <v>76</v>
      </c>
      <c r="B118" s="52">
        <v>200</v>
      </c>
      <c r="C118" s="98" t="s">
        <v>15</v>
      </c>
      <c r="D118" s="100">
        <f aca="true" t="shared" si="18" ref="D118:E122">D119</f>
        <v>500</v>
      </c>
      <c r="E118" s="100">
        <f t="shared" si="18"/>
        <v>500</v>
      </c>
      <c r="F118" s="143">
        <f t="shared" si="17"/>
        <v>0</v>
      </c>
    </row>
    <row r="119" spans="1:6" s="67" customFormat="1" ht="22.5">
      <c r="A119" s="162" t="s">
        <v>77</v>
      </c>
      <c r="B119" s="52">
        <v>200</v>
      </c>
      <c r="C119" s="66" t="s">
        <v>312</v>
      </c>
      <c r="D119" s="58">
        <f t="shared" si="18"/>
        <v>500</v>
      </c>
      <c r="E119" s="58">
        <f t="shared" si="18"/>
        <v>500</v>
      </c>
      <c r="F119" s="113">
        <f>F120</f>
        <v>0</v>
      </c>
    </row>
    <row r="120" spans="1:6" s="67" customFormat="1" ht="45">
      <c r="A120" s="152" t="s">
        <v>433</v>
      </c>
      <c r="B120" s="177">
        <v>200</v>
      </c>
      <c r="C120" s="66" t="s">
        <v>434</v>
      </c>
      <c r="D120" s="58">
        <f t="shared" si="18"/>
        <v>500</v>
      </c>
      <c r="E120" s="58">
        <f t="shared" si="18"/>
        <v>500</v>
      </c>
      <c r="F120" s="113">
        <f>F121</f>
        <v>0</v>
      </c>
    </row>
    <row r="121" spans="1:6" s="67" customFormat="1" ht="157.5">
      <c r="A121" s="162" t="s">
        <v>435</v>
      </c>
      <c r="B121" s="52">
        <v>200</v>
      </c>
      <c r="C121" s="66" t="s">
        <v>436</v>
      </c>
      <c r="D121" s="58">
        <f t="shared" si="18"/>
        <v>500</v>
      </c>
      <c r="E121" s="58">
        <f t="shared" si="18"/>
        <v>500</v>
      </c>
      <c r="F121" s="113">
        <f>F122</f>
        <v>0</v>
      </c>
    </row>
    <row r="122" spans="1:6" s="67" customFormat="1" ht="33.75">
      <c r="A122" s="172" t="s">
        <v>402</v>
      </c>
      <c r="B122" s="177">
        <v>200</v>
      </c>
      <c r="C122" s="66" t="s">
        <v>438</v>
      </c>
      <c r="D122" s="58">
        <f t="shared" si="18"/>
        <v>500</v>
      </c>
      <c r="E122" s="58">
        <f t="shared" si="18"/>
        <v>500</v>
      </c>
      <c r="F122" s="113">
        <f>F123</f>
        <v>0</v>
      </c>
    </row>
    <row r="123" spans="1:256" s="137" customFormat="1" ht="36" customHeight="1">
      <c r="A123" s="161" t="s">
        <v>53</v>
      </c>
      <c r="B123" s="77">
        <v>200</v>
      </c>
      <c r="C123" s="64" t="s">
        <v>437</v>
      </c>
      <c r="D123" s="68">
        <v>500</v>
      </c>
      <c r="E123" s="68">
        <v>500</v>
      </c>
      <c r="F123" s="189">
        <f t="shared" si="17"/>
        <v>0</v>
      </c>
      <c r="G123" s="190" t="s">
        <v>308</v>
      </c>
      <c r="H123" s="190" t="s">
        <v>308</v>
      </c>
      <c r="I123" s="190" t="s">
        <v>308</v>
      </c>
      <c r="J123" s="190" t="s">
        <v>308</v>
      </c>
      <c r="K123" s="190" t="s">
        <v>308</v>
      </c>
      <c r="L123" s="190" t="s">
        <v>308</v>
      </c>
      <c r="M123" s="190" t="s">
        <v>308</v>
      </c>
      <c r="N123" s="190" t="s">
        <v>308</v>
      </c>
      <c r="O123" s="190" t="s">
        <v>308</v>
      </c>
      <c r="P123" s="190" t="s">
        <v>308</v>
      </c>
      <c r="Q123" s="190" t="s">
        <v>308</v>
      </c>
      <c r="R123" s="190" t="s">
        <v>308</v>
      </c>
      <c r="S123" s="190" t="s">
        <v>308</v>
      </c>
      <c r="T123" s="190" t="s">
        <v>308</v>
      </c>
      <c r="U123" s="190" t="s">
        <v>308</v>
      </c>
      <c r="V123" s="190" t="s">
        <v>308</v>
      </c>
      <c r="W123" s="190" t="s">
        <v>308</v>
      </c>
      <c r="X123" s="190" t="s">
        <v>308</v>
      </c>
      <c r="Y123" s="190" t="s">
        <v>308</v>
      </c>
      <c r="Z123" s="190" t="s">
        <v>308</v>
      </c>
      <c r="AA123" s="190" t="s">
        <v>308</v>
      </c>
      <c r="AB123" s="190" t="s">
        <v>308</v>
      </c>
      <c r="AC123" s="190" t="s">
        <v>308</v>
      </c>
      <c r="AD123" s="190" t="s">
        <v>308</v>
      </c>
      <c r="AE123" s="190" t="s">
        <v>308</v>
      </c>
      <c r="AF123" s="190" t="s">
        <v>308</v>
      </c>
      <c r="AG123" s="190" t="s">
        <v>308</v>
      </c>
      <c r="AH123" s="190" t="s">
        <v>308</v>
      </c>
      <c r="AI123" s="190" t="s">
        <v>308</v>
      </c>
      <c r="AJ123" s="190" t="s">
        <v>308</v>
      </c>
      <c r="AK123" s="190" t="s">
        <v>308</v>
      </c>
      <c r="AL123" s="190" t="s">
        <v>308</v>
      </c>
      <c r="AM123" s="190" t="s">
        <v>308</v>
      </c>
      <c r="AN123" s="190" t="s">
        <v>308</v>
      </c>
      <c r="AO123" s="190" t="s">
        <v>308</v>
      </c>
      <c r="AP123" s="190" t="s">
        <v>308</v>
      </c>
      <c r="AQ123" s="190" t="s">
        <v>308</v>
      </c>
      <c r="AR123" s="190" t="s">
        <v>308</v>
      </c>
      <c r="AS123" s="190" t="s">
        <v>308</v>
      </c>
      <c r="AT123" s="190" t="s">
        <v>308</v>
      </c>
      <c r="AU123" s="190" t="s">
        <v>308</v>
      </c>
      <c r="AV123" s="190" t="s">
        <v>308</v>
      </c>
      <c r="AW123" s="190" t="s">
        <v>308</v>
      </c>
      <c r="AX123" s="190" t="s">
        <v>308</v>
      </c>
      <c r="AY123" s="190" t="s">
        <v>308</v>
      </c>
      <c r="AZ123" s="190" t="s">
        <v>308</v>
      </c>
      <c r="BA123" s="190" t="s">
        <v>308</v>
      </c>
      <c r="BB123" s="190" t="s">
        <v>308</v>
      </c>
      <c r="BC123" s="190" t="s">
        <v>308</v>
      </c>
      <c r="BD123" s="190" t="s">
        <v>308</v>
      </c>
      <c r="BE123" s="190" t="s">
        <v>308</v>
      </c>
      <c r="BF123" s="190" t="s">
        <v>308</v>
      </c>
      <c r="BG123" s="190" t="s">
        <v>308</v>
      </c>
      <c r="BH123" s="190" t="s">
        <v>308</v>
      </c>
      <c r="BI123" s="190" t="s">
        <v>308</v>
      </c>
      <c r="BJ123" s="190" t="s">
        <v>308</v>
      </c>
      <c r="BK123" s="190" t="s">
        <v>308</v>
      </c>
      <c r="BL123" s="190" t="s">
        <v>308</v>
      </c>
      <c r="BM123" s="190" t="s">
        <v>308</v>
      </c>
      <c r="BN123" s="190" t="s">
        <v>308</v>
      </c>
      <c r="BO123" s="190" t="s">
        <v>308</v>
      </c>
      <c r="BP123" s="190" t="s">
        <v>308</v>
      </c>
      <c r="BQ123" s="190" t="s">
        <v>308</v>
      </c>
      <c r="BR123" s="190" t="s">
        <v>308</v>
      </c>
      <c r="BS123" s="190" t="s">
        <v>308</v>
      </c>
      <c r="BT123" s="190" t="s">
        <v>308</v>
      </c>
      <c r="BU123" s="190" t="s">
        <v>308</v>
      </c>
      <c r="BV123" s="190" t="s">
        <v>308</v>
      </c>
      <c r="BW123" s="190" t="s">
        <v>308</v>
      </c>
      <c r="BX123" s="190" t="s">
        <v>308</v>
      </c>
      <c r="BY123" s="190" t="s">
        <v>308</v>
      </c>
      <c r="BZ123" s="190" t="s">
        <v>308</v>
      </c>
      <c r="CA123" s="190" t="s">
        <v>308</v>
      </c>
      <c r="CB123" s="190" t="s">
        <v>308</v>
      </c>
      <c r="CC123" s="190" t="s">
        <v>308</v>
      </c>
      <c r="CD123" s="190" t="s">
        <v>308</v>
      </c>
      <c r="CE123" s="190" t="s">
        <v>308</v>
      </c>
      <c r="CF123" s="190" t="s">
        <v>308</v>
      </c>
      <c r="CG123" s="190" t="s">
        <v>308</v>
      </c>
      <c r="CH123" s="190" t="s">
        <v>308</v>
      </c>
      <c r="CI123" s="190" t="s">
        <v>308</v>
      </c>
      <c r="CJ123" s="190" t="s">
        <v>308</v>
      </c>
      <c r="CK123" s="190" t="s">
        <v>308</v>
      </c>
      <c r="CL123" s="190" t="s">
        <v>308</v>
      </c>
      <c r="CM123" s="190" t="s">
        <v>308</v>
      </c>
      <c r="CN123" s="190" t="s">
        <v>308</v>
      </c>
      <c r="CO123" s="190" t="s">
        <v>308</v>
      </c>
      <c r="CP123" s="190" t="s">
        <v>308</v>
      </c>
      <c r="CQ123" s="190" t="s">
        <v>308</v>
      </c>
      <c r="CR123" s="190" t="s">
        <v>308</v>
      </c>
      <c r="CS123" s="190" t="s">
        <v>308</v>
      </c>
      <c r="CT123" s="190" t="s">
        <v>308</v>
      </c>
      <c r="CU123" s="190" t="s">
        <v>308</v>
      </c>
      <c r="CV123" s="190" t="s">
        <v>308</v>
      </c>
      <c r="CW123" s="190" t="s">
        <v>308</v>
      </c>
      <c r="CX123" s="190" t="s">
        <v>308</v>
      </c>
      <c r="CY123" s="190" t="s">
        <v>308</v>
      </c>
      <c r="CZ123" s="190" t="s">
        <v>308</v>
      </c>
      <c r="DA123" s="190" t="s">
        <v>308</v>
      </c>
      <c r="DB123" s="190" t="s">
        <v>308</v>
      </c>
      <c r="DC123" s="190" t="s">
        <v>308</v>
      </c>
      <c r="DD123" s="190" t="s">
        <v>308</v>
      </c>
      <c r="DE123" s="190" t="s">
        <v>308</v>
      </c>
      <c r="DF123" s="190" t="s">
        <v>308</v>
      </c>
      <c r="DG123" s="190" t="s">
        <v>308</v>
      </c>
      <c r="DH123" s="190" t="s">
        <v>308</v>
      </c>
      <c r="DI123" s="190" t="s">
        <v>308</v>
      </c>
      <c r="DJ123" s="190" t="s">
        <v>308</v>
      </c>
      <c r="DK123" s="190" t="s">
        <v>308</v>
      </c>
      <c r="DL123" s="190" t="s">
        <v>308</v>
      </c>
      <c r="DM123" s="190" t="s">
        <v>308</v>
      </c>
      <c r="DN123" s="190" t="s">
        <v>308</v>
      </c>
      <c r="DO123" s="190" t="s">
        <v>308</v>
      </c>
      <c r="DP123" s="190" t="s">
        <v>308</v>
      </c>
      <c r="DQ123" s="190" t="s">
        <v>308</v>
      </c>
      <c r="DR123" s="190" t="s">
        <v>308</v>
      </c>
      <c r="DS123" s="190" t="s">
        <v>308</v>
      </c>
      <c r="DT123" s="190" t="s">
        <v>308</v>
      </c>
      <c r="DU123" s="190" t="s">
        <v>308</v>
      </c>
      <c r="DV123" s="190" t="s">
        <v>308</v>
      </c>
      <c r="DW123" s="190" t="s">
        <v>308</v>
      </c>
      <c r="DX123" s="190" t="s">
        <v>308</v>
      </c>
      <c r="DY123" s="190" t="s">
        <v>308</v>
      </c>
      <c r="DZ123" s="190" t="s">
        <v>308</v>
      </c>
      <c r="EA123" s="190" t="s">
        <v>308</v>
      </c>
      <c r="EB123" s="190" t="s">
        <v>308</v>
      </c>
      <c r="EC123" s="190" t="s">
        <v>308</v>
      </c>
      <c r="ED123" s="190" t="s">
        <v>308</v>
      </c>
      <c r="EE123" s="190" t="s">
        <v>308</v>
      </c>
      <c r="EF123" s="190" t="s">
        <v>308</v>
      </c>
      <c r="EG123" s="190" t="s">
        <v>308</v>
      </c>
      <c r="EH123" s="190" t="s">
        <v>308</v>
      </c>
      <c r="EI123" s="190" t="s">
        <v>308</v>
      </c>
      <c r="EJ123" s="190" t="s">
        <v>308</v>
      </c>
      <c r="EK123" s="190" t="s">
        <v>308</v>
      </c>
      <c r="EL123" s="190" t="s">
        <v>308</v>
      </c>
      <c r="EM123" s="190" t="s">
        <v>308</v>
      </c>
      <c r="EN123" s="190" t="s">
        <v>308</v>
      </c>
      <c r="EO123" s="190" t="s">
        <v>308</v>
      </c>
      <c r="EP123" s="190" t="s">
        <v>308</v>
      </c>
      <c r="EQ123" s="190" t="s">
        <v>308</v>
      </c>
      <c r="ER123" s="190" t="s">
        <v>308</v>
      </c>
      <c r="ES123" s="190" t="s">
        <v>308</v>
      </c>
      <c r="ET123" s="190" t="s">
        <v>308</v>
      </c>
      <c r="EU123" s="190" t="s">
        <v>308</v>
      </c>
      <c r="EV123" s="190" t="s">
        <v>308</v>
      </c>
      <c r="EW123" s="190" t="s">
        <v>308</v>
      </c>
      <c r="EX123" s="190" t="s">
        <v>308</v>
      </c>
      <c r="EY123" s="190" t="s">
        <v>308</v>
      </c>
      <c r="EZ123" s="190" t="s">
        <v>308</v>
      </c>
      <c r="FA123" s="190" t="s">
        <v>308</v>
      </c>
      <c r="FB123" s="190" t="s">
        <v>308</v>
      </c>
      <c r="FC123" s="190" t="s">
        <v>308</v>
      </c>
      <c r="FD123" s="190" t="s">
        <v>308</v>
      </c>
      <c r="FE123" s="190" t="s">
        <v>308</v>
      </c>
      <c r="FF123" s="190" t="s">
        <v>308</v>
      </c>
      <c r="FG123" s="190" t="s">
        <v>308</v>
      </c>
      <c r="FH123" s="190" t="s">
        <v>308</v>
      </c>
      <c r="FI123" s="190" t="s">
        <v>308</v>
      </c>
      <c r="FJ123" s="190" t="s">
        <v>308</v>
      </c>
      <c r="FK123" s="190" t="s">
        <v>308</v>
      </c>
      <c r="FL123" s="190" t="s">
        <v>308</v>
      </c>
      <c r="FM123" s="190" t="s">
        <v>308</v>
      </c>
      <c r="FN123" s="190" t="s">
        <v>308</v>
      </c>
      <c r="FO123" s="190" t="s">
        <v>308</v>
      </c>
      <c r="FP123" s="190" t="s">
        <v>308</v>
      </c>
      <c r="FQ123" s="190" t="s">
        <v>308</v>
      </c>
      <c r="FR123" s="190" t="s">
        <v>308</v>
      </c>
      <c r="FS123" s="190" t="s">
        <v>308</v>
      </c>
      <c r="FT123" s="190" t="s">
        <v>308</v>
      </c>
      <c r="FU123" s="190" t="s">
        <v>308</v>
      </c>
      <c r="FV123" s="190" t="s">
        <v>308</v>
      </c>
      <c r="FW123" s="190" t="s">
        <v>308</v>
      </c>
      <c r="FX123" s="190" t="s">
        <v>308</v>
      </c>
      <c r="FY123" s="190" t="s">
        <v>308</v>
      </c>
      <c r="FZ123" s="190" t="s">
        <v>308</v>
      </c>
      <c r="GA123" s="190" t="s">
        <v>308</v>
      </c>
      <c r="GB123" s="190" t="s">
        <v>308</v>
      </c>
      <c r="GC123" s="190" t="s">
        <v>308</v>
      </c>
      <c r="GD123" s="190" t="s">
        <v>308</v>
      </c>
      <c r="GE123" s="190" t="s">
        <v>308</v>
      </c>
      <c r="GF123" s="190" t="s">
        <v>308</v>
      </c>
      <c r="GG123" s="190" t="s">
        <v>308</v>
      </c>
      <c r="GH123" s="190" t="s">
        <v>308</v>
      </c>
      <c r="GI123" s="190" t="s">
        <v>308</v>
      </c>
      <c r="GJ123" s="190" t="s">
        <v>308</v>
      </c>
      <c r="GK123" s="190" t="s">
        <v>308</v>
      </c>
      <c r="GL123" s="190" t="s">
        <v>308</v>
      </c>
      <c r="GM123" s="190" t="s">
        <v>308</v>
      </c>
      <c r="GN123" s="190" t="s">
        <v>308</v>
      </c>
      <c r="GO123" s="190" t="s">
        <v>308</v>
      </c>
      <c r="GP123" s="190" t="s">
        <v>308</v>
      </c>
      <c r="GQ123" s="190" t="s">
        <v>308</v>
      </c>
      <c r="GR123" s="190" t="s">
        <v>308</v>
      </c>
      <c r="GS123" s="190" t="s">
        <v>308</v>
      </c>
      <c r="GT123" s="190" t="s">
        <v>308</v>
      </c>
      <c r="GU123" s="190" t="s">
        <v>308</v>
      </c>
      <c r="GV123" s="190" t="s">
        <v>308</v>
      </c>
      <c r="GW123" s="190" t="s">
        <v>308</v>
      </c>
      <c r="GX123" s="190" t="s">
        <v>308</v>
      </c>
      <c r="GY123" s="190" t="s">
        <v>308</v>
      </c>
      <c r="GZ123" s="190" t="s">
        <v>308</v>
      </c>
      <c r="HA123" s="190" t="s">
        <v>308</v>
      </c>
      <c r="HB123" s="190" t="s">
        <v>308</v>
      </c>
      <c r="HC123" s="190" t="s">
        <v>308</v>
      </c>
      <c r="HD123" s="190" t="s">
        <v>308</v>
      </c>
      <c r="HE123" s="190" t="s">
        <v>308</v>
      </c>
      <c r="HF123" s="190" t="s">
        <v>308</v>
      </c>
      <c r="HG123" s="190" t="s">
        <v>308</v>
      </c>
      <c r="HH123" s="190" t="s">
        <v>308</v>
      </c>
      <c r="HI123" s="190" t="s">
        <v>308</v>
      </c>
      <c r="HJ123" s="190" t="s">
        <v>308</v>
      </c>
      <c r="HK123" s="190" t="s">
        <v>308</v>
      </c>
      <c r="HL123" s="190" t="s">
        <v>308</v>
      </c>
      <c r="HM123" s="190" t="s">
        <v>308</v>
      </c>
      <c r="HN123" s="190" t="s">
        <v>308</v>
      </c>
      <c r="HO123" s="190" t="s">
        <v>308</v>
      </c>
      <c r="HP123" s="190" t="s">
        <v>308</v>
      </c>
      <c r="HQ123" s="190" t="s">
        <v>308</v>
      </c>
      <c r="HR123" s="190" t="s">
        <v>308</v>
      </c>
      <c r="HS123" s="190" t="s">
        <v>308</v>
      </c>
      <c r="HT123" s="190" t="s">
        <v>308</v>
      </c>
      <c r="HU123" s="190" t="s">
        <v>308</v>
      </c>
      <c r="HV123" s="190" t="s">
        <v>308</v>
      </c>
      <c r="HW123" s="190" t="s">
        <v>308</v>
      </c>
      <c r="HX123" s="190" t="s">
        <v>308</v>
      </c>
      <c r="HY123" s="190" t="s">
        <v>308</v>
      </c>
      <c r="HZ123" s="190" t="s">
        <v>308</v>
      </c>
      <c r="IA123" s="190" t="s">
        <v>308</v>
      </c>
      <c r="IB123" s="190" t="s">
        <v>308</v>
      </c>
      <c r="IC123" s="190" t="s">
        <v>308</v>
      </c>
      <c r="ID123" s="190" t="s">
        <v>308</v>
      </c>
      <c r="IE123" s="190" t="s">
        <v>308</v>
      </c>
      <c r="IF123" s="190" t="s">
        <v>308</v>
      </c>
      <c r="IG123" s="190" t="s">
        <v>308</v>
      </c>
      <c r="IH123" s="190" t="s">
        <v>308</v>
      </c>
      <c r="II123" s="190" t="s">
        <v>308</v>
      </c>
      <c r="IJ123" s="190" t="s">
        <v>308</v>
      </c>
      <c r="IK123" s="190" t="s">
        <v>308</v>
      </c>
      <c r="IL123" s="190" t="s">
        <v>308</v>
      </c>
      <c r="IM123" s="190" t="s">
        <v>308</v>
      </c>
      <c r="IN123" s="190" t="s">
        <v>308</v>
      </c>
      <c r="IO123" s="190" t="s">
        <v>308</v>
      </c>
      <c r="IP123" s="190" t="s">
        <v>308</v>
      </c>
      <c r="IQ123" s="190" t="s">
        <v>308</v>
      </c>
      <c r="IR123" s="190" t="s">
        <v>308</v>
      </c>
      <c r="IS123" s="190" t="s">
        <v>308</v>
      </c>
      <c r="IT123" s="190" t="s">
        <v>308</v>
      </c>
      <c r="IU123" s="190" t="s">
        <v>308</v>
      </c>
      <c r="IV123" s="190" t="s">
        <v>308</v>
      </c>
    </row>
    <row r="124" spans="1:256" s="67" customFormat="1" ht="12.75">
      <c r="A124" s="166" t="s">
        <v>308</v>
      </c>
      <c r="B124" s="181">
        <v>200</v>
      </c>
      <c r="C124" s="139" t="s">
        <v>311</v>
      </c>
      <c r="D124" s="141">
        <f aca="true" t="shared" si="19" ref="D124:F127">D125</f>
        <v>6000</v>
      </c>
      <c r="E124" s="141">
        <f t="shared" si="19"/>
        <v>4400</v>
      </c>
      <c r="F124" s="141">
        <f t="shared" si="19"/>
        <v>1600</v>
      </c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138"/>
      <c r="AT124" s="138"/>
      <c r="AU124" s="138"/>
      <c r="AV124" s="138"/>
      <c r="AW124" s="138"/>
      <c r="AX124" s="138"/>
      <c r="AY124" s="138"/>
      <c r="AZ124" s="138"/>
      <c r="BA124" s="138"/>
      <c r="BB124" s="138"/>
      <c r="BC124" s="138"/>
      <c r="BD124" s="138"/>
      <c r="BE124" s="138"/>
      <c r="BF124" s="138"/>
      <c r="BG124" s="138"/>
      <c r="BH124" s="138"/>
      <c r="BI124" s="138"/>
      <c r="BJ124" s="138"/>
      <c r="BK124" s="138"/>
      <c r="BL124" s="138"/>
      <c r="BM124" s="138"/>
      <c r="BN124" s="138"/>
      <c r="BO124" s="138"/>
      <c r="BP124" s="138"/>
      <c r="BQ124" s="138"/>
      <c r="BR124" s="138"/>
      <c r="BS124" s="138"/>
      <c r="BT124" s="138"/>
      <c r="BU124" s="138"/>
      <c r="BV124" s="138"/>
      <c r="BW124" s="138"/>
      <c r="BX124" s="138"/>
      <c r="BY124" s="138"/>
      <c r="BZ124" s="138"/>
      <c r="CA124" s="138"/>
      <c r="CB124" s="138"/>
      <c r="CC124" s="138"/>
      <c r="CD124" s="138"/>
      <c r="CE124" s="138"/>
      <c r="CF124" s="138"/>
      <c r="CG124" s="138"/>
      <c r="CH124" s="138"/>
      <c r="CI124" s="138"/>
      <c r="CJ124" s="138"/>
      <c r="CK124" s="138"/>
      <c r="CL124" s="138"/>
      <c r="CM124" s="138"/>
      <c r="CN124" s="138"/>
      <c r="CO124" s="138"/>
      <c r="CP124" s="138"/>
      <c r="CQ124" s="138"/>
      <c r="CR124" s="138"/>
      <c r="CS124" s="138"/>
      <c r="CT124" s="138"/>
      <c r="CU124" s="138"/>
      <c r="CV124" s="138"/>
      <c r="CW124" s="138"/>
      <c r="CX124" s="138"/>
      <c r="CY124" s="138"/>
      <c r="CZ124" s="138"/>
      <c r="DA124" s="138"/>
      <c r="DB124" s="138"/>
      <c r="DC124" s="138"/>
      <c r="DD124" s="138"/>
      <c r="DE124" s="138"/>
      <c r="DF124" s="138"/>
      <c r="DG124" s="138"/>
      <c r="DH124" s="138"/>
      <c r="DI124" s="138"/>
      <c r="DJ124" s="138"/>
      <c r="DK124" s="138"/>
      <c r="DL124" s="138"/>
      <c r="DM124" s="138"/>
      <c r="DN124" s="138"/>
      <c r="DO124" s="138"/>
      <c r="DP124" s="138"/>
      <c r="DQ124" s="138"/>
      <c r="DR124" s="138"/>
      <c r="DS124" s="138"/>
      <c r="DT124" s="138"/>
      <c r="DU124" s="138"/>
      <c r="DV124" s="138"/>
      <c r="DW124" s="138"/>
      <c r="DX124" s="138"/>
      <c r="DY124" s="138"/>
      <c r="DZ124" s="138"/>
      <c r="EA124" s="138"/>
      <c r="EB124" s="138"/>
      <c r="EC124" s="138"/>
      <c r="ED124" s="138"/>
      <c r="EE124" s="138"/>
      <c r="EF124" s="138"/>
      <c r="EG124" s="138"/>
      <c r="EH124" s="138"/>
      <c r="EI124" s="138"/>
      <c r="EJ124" s="138"/>
      <c r="EK124" s="138"/>
      <c r="EL124" s="138"/>
      <c r="EM124" s="138"/>
      <c r="EN124" s="138"/>
      <c r="EO124" s="138"/>
      <c r="EP124" s="138"/>
      <c r="EQ124" s="138"/>
      <c r="ER124" s="138"/>
      <c r="ES124" s="138"/>
      <c r="ET124" s="138"/>
      <c r="EU124" s="138"/>
      <c r="EV124" s="138"/>
      <c r="EW124" s="138"/>
      <c r="EX124" s="138"/>
      <c r="EY124" s="138"/>
      <c r="EZ124" s="138"/>
      <c r="FA124" s="138"/>
      <c r="FB124" s="138"/>
      <c r="FC124" s="138"/>
      <c r="FD124" s="138"/>
      <c r="FE124" s="138"/>
      <c r="FF124" s="138"/>
      <c r="FG124" s="138"/>
      <c r="FH124" s="138"/>
      <c r="FI124" s="138"/>
      <c r="FJ124" s="138"/>
      <c r="FK124" s="138"/>
      <c r="FL124" s="138"/>
      <c r="FM124" s="138"/>
      <c r="FN124" s="138"/>
      <c r="FO124" s="138"/>
      <c r="FP124" s="138"/>
      <c r="FQ124" s="138"/>
      <c r="FR124" s="138"/>
      <c r="FS124" s="138"/>
      <c r="FT124" s="138"/>
      <c r="FU124" s="138"/>
      <c r="FV124" s="138"/>
      <c r="FW124" s="138"/>
      <c r="FX124" s="138"/>
      <c r="FY124" s="138"/>
      <c r="FZ124" s="138"/>
      <c r="GA124" s="138"/>
      <c r="GB124" s="138"/>
      <c r="GC124" s="138"/>
      <c r="GD124" s="138"/>
      <c r="GE124" s="138"/>
      <c r="GF124" s="138"/>
      <c r="GG124" s="138"/>
      <c r="GH124" s="138"/>
      <c r="GI124" s="138"/>
      <c r="GJ124" s="138"/>
      <c r="GK124" s="138"/>
      <c r="GL124" s="138"/>
      <c r="GM124" s="138"/>
      <c r="GN124" s="138"/>
      <c r="GO124" s="138"/>
      <c r="GP124" s="138"/>
      <c r="GQ124" s="138"/>
      <c r="GR124" s="138"/>
      <c r="GS124" s="138"/>
      <c r="GT124" s="138"/>
      <c r="GU124" s="138"/>
      <c r="GV124" s="138"/>
      <c r="GW124" s="138"/>
      <c r="GX124" s="138"/>
      <c r="GY124" s="138"/>
      <c r="GZ124" s="138"/>
      <c r="HA124" s="138"/>
      <c r="HB124" s="138"/>
      <c r="HC124" s="138"/>
      <c r="HD124" s="138"/>
      <c r="HE124" s="138"/>
      <c r="HF124" s="138"/>
      <c r="HG124" s="138"/>
      <c r="HH124" s="138"/>
      <c r="HI124" s="138"/>
      <c r="HJ124" s="138"/>
      <c r="HK124" s="138"/>
      <c r="HL124" s="138"/>
      <c r="HM124" s="138"/>
      <c r="HN124" s="138"/>
      <c r="HO124" s="138"/>
      <c r="HP124" s="138"/>
      <c r="HQ124" s="138"/>
      <c r="HR124" s="138"/>
      <c r="HS124" s="138"/>
      <c r="HT124" s="138"/>
      <c r="HU124" s="138"/>
      <c r="HV124" s="138"/>
      <c r="HW124" s="138"/>
      <c r="HX124" s="138"/>
      <c r="HY124" s="138"/>
      <c r="HZ124" s="138"/>
      <c r="IA124" s="138"/>
      <c r="IB124" s="138"/>
      <c r="IC124" s="138"/>
      <c r="ID124" s="138"/>
      <c r="IE124" s="138"/>
      <c r="IF124" s="138"/>
      <c r="IG124" s="138"/>
      <c r="IH124" s="138"/>
      <c r="II124" s="138"/>
      <c r="IJ124" s="138"/>
      <c r="IK124" s="138"/>
      <c r="IL124" s="138"/>
      <c r="IM124" s="138"/>
      <c r="IN124" s="138"/>
      <c r="IO124" s="138"/>
      <c r="IP124" s="138"/>
      <c r="IQ124" s="138"/>
      <c r="IR124" s="138"/>
      <c r="IS124" s="138"/>
      <c r="IT124" s="138"/>
      <c r="IU124" s="138"/>
      <c r="IV124" s="138"/>
    </row>
    <row r="125" spans="1:256" s="67" customFormat="1" ht="33.75">
      <c r="A125" s="167" t="s">
        <v>309</v>
      </c>
      <c r="B125" s="52">
        <v>200</v>
      </c>
      <c r="C125" s="140" t="s">
        <v>313</v>
      </c>
      <c r="D125" s="142">
        <f>D126</f>
        <v>6000</v>
      </c>
      <c r="E125" s="142">
        <f>E127</f>
        <v>4400</v>
      </c>
      <c r="F125" s="142">
        <f>F127</f>
        <v>1600</v>
      </c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  <c r="AF125" s="138"/>
      <c r="AG125" s="138"/>
      <c r="AH125" s="138"/>
      <c r="AI125" s="138"/>
      <c r="AJ125" s="138"/>
      <c r="AK125" s="138"/>
      <c r="AL125" s="138"/>
      <c r="AM125" s="138"/>
      <c r="AN125" s="138"/>
      <c r="AO125" s="138"/>
      <c r="AP125" s="138"/>
      <c r="AQ125" s="138"/>
      <c r="AR125" s="138"/>
      <c r="AS125" s="138"/>
      <c r="AT125" s="138"/>
      <c r="AU125" s="138"/>
      <c r="AV125" s="138"/>
      <c r="AW125" s="138"/>
      <c r="AX125" s="138"/>
      <c r="AY125" s="138"/>
      <c r="AZ125" s="138"/>
      <c r="BA125" s="138"/>
      <c r="BB125" s="138"/>
      <c r="BC125" s="138"/>
      <c r="BD125" s="138"/>
      <c r="BE125" s="138"/>
      <c r="BF125" s="138"/>
      <c r="BG125" s="138"/>
      <c r="BH125" s="138"/>
      <c r="BI125" s="138"/>
      <c r="BJ125" s="138"/>
      <c r="BK125" s="138"/>
      <c r="BL125" s="138"/>
      <c r="BM125" s="138"/>
      <c r="BN125" s="138"/>
      <c r="BO125" s="138"/>
      <c r="BP125" s="138"/>
      <c r="BQ125" s="138"/>
      <c r="BR125" s="138"/>
      <c r="BS125" s="138"/>
      <c r="BT125" s="138"/>
      <c r="BU125" s="138"/>
      <c r="BV125" s="138"/>
      <c r="BW125" s="138"/>
      <c r="BX125" s="138"/>
      <c r="BY125" s="138"/>
      <c r="BZ125" s="138"/>
      <c r="CA125" s="138"/>
      <c r="CB125" s="138"/>
      <c r="CC125" s="138"/>
      <c r="CD125" s="138"/>
      <c r="CE125" s="138"/>
      <c r="CF125" s="138"/>
      <c r="CG125" s="138"/>
      <c r="CH125" s="138"/>
      <c r="CI125" s="138"/>
      <c r="CJ125" s="138"/>
      <c r="CK125" s="138"/>
      <c r="CL125" s="138"/>
      <c r="CM125" s="138"/>
      <c r="CN125" s="138"/>
      <c r="CO125" s="138"/>
      <c r="CP125" s="138"/>
      <c r="CQ125" s="138"/>
      <c r="CR125" s="138"/>
      <c r="CS125" s="138"/>
      <c r="CT125" s="138"/>
      <c r="CU125" s="138"/>
      <c r="CV125" s="138"/>
      <c r="CW125" s="138"/>
      <c r="CX125" s="138"/>
      <c r="CY125" s="138"/>
      <c r="CZ125" s="138"/>
      <c r="DA125" s="138"/>
      <c r="DB125" s="138"/>
      <c r="DC125" s="138"/>
      <c r="DD125" s="138"/>
      <c r="DE125" s="138"/>
      <c r="DF125" s="138"/>
      <c r="DG125" s="138"/>
      <c r="DH125" s="138"/>
      <c r="DI125" s="138"/>
      <c r="DJ125" s="138"/>
      <c r="DK125" s="138"/>
      <c r="DL125" s="138"/>
      <c r="DM125" s="138"/>
      <c r="DN125" s="138"/>
      <c r="DO125" s="138"/>
      <c r="DP125" s="138"/>
      <c r="DQ125" s="138"/>
      <c r="DR125" s="138"/>
      <c r="DS125" s="138"/>
      <c r="DT125" s="138"/>
      <c r="DU125" s="138"/>
      <c r="DV125" s="138"/>
      <c r="DW125" s="138"/>
      <c r="DX125" s="138"/>
      <c r="DY125" s="138"/>
      <c r="DZ125" s="138"/>
      <c r="EA125" s="138"/>
      <c r="EB125" s="138"/>
      <c r="EC125" s="138"/>
      <c r="ED125" s="138"/>
      <c r="EE125" s="138"/>
      <c r="EF125" s="138"/>
      <c r="EG125" s="138"/>
      <c r="EH125" s="138"/>
      <c r="EI125" s="138"/>
      <c r="EJ125" s="138"/>
      <c r="EK125" s="138"/>
      <c r="EL125" s="138"/>
      <c r="EM125" s="138"/>
      <c r="EN125" s="138"/>
      <c r="EO125" s="138"/>
      <c r="EP125" s="138"/>
      <c r="EQ125" s="138"/>
      <c r="ER125" s="138"/>
      <c r="ES125" s="138"/>
      <c r="ET125" s="138"/>
      <c r="EU125" s="138"/>
      <c r="EV125" s="138"/>
      <c r="EW125" s="138"/>
      <c r="EX125" s="138"/>
      <c r="EY125" s="138"/>
      <c r="EZ125" s="138"/>
      <c r="FA125" s="138"/>
      <c r="FB125" s="138"/>
      <c r="FC125" s="138"/>
      <c r="FD125" s="138"/>
      <c r="FE125" s="138"/>
      <c r="FF125" s="138"/>
      <c r="FG125" s="138"/>
      <c r="FH125" s="138"/>
      <c r="FI125" s="138"/>
      <c r="FJ125" s="138"/>
      <c r="FK125" s="138"/>
      <c r="FL125" s="138"/>
      <c r="FM125" s="138"/>
      <c r="FN125" s="138"/>
      <c r="FO125" s="138"/>
      <c r="FP125" s="138"/>
      <c r="FQ125" s="138"/>
      <c r="FR125" s="138"/>
      <c r="FS125" s="138"/>
      <c r="FT125" s="138"/>
      <c r="FU125" s="138"/>
      <c r="FV125" s="138"/>
      <c r="FW125" s="138"/>
      <c r="FX125" s="138"/>
      <c r="FY125" s="138"/>
      <c r="FZ125" s="138"/>
      <c r="GA125" s="138"/>
      <c r="GB125" s="138"/>
      <c r="GC125" s="138"/>
      <c r="GD125" s="138"/>
      <c r="GE125" s="138"/>
      <c r="GF125" s="138"/>
      <c r="GG125" s="138"/>
      <c r="GH125" s="138"/>
      <c r="GI125" s="138"/>
      <c r="GJ125" s="138"/>
      <c r="GK125" s="138"/>
      <c r="GL125" s="138"/>
      <c r="GM125" s="138"/>
      <c r="GN125" s="138"/>
      <c r="GO125" s="138"/>
      <c r="GP125" s="138"/>
      <c r="GQ125" s="138"/>
      <c r="GR125" s="138"/>
      <c r="GS125" s="138"/>
      <c r="GT125" s="138"/>
      <c r="GU125" s="138"/>
      <c r="GV125" s="138"/>
      <c r="GW125" s="138"/>
      <c r="GX125" s="138"/>
      <c r="GY125" s="138"/>
      <c r="GZ125" s="138"/>
      <c r="HA125" s="138"/>
      <c r="HB125" s="138"/>
      <c r="HC125" s="138"/>
      <c r="HD125" s="138"/>
      <c r="HE125" s="138"/>
      <c r="HF125" s="138"/>
      <c r="HG125" s="138"/>
      <c r="HH125" s="138"/>
      <c r="HI125" s="138"/>
      <c r="HJ125" s="138"/>
      <c r="HK125" s="138"/>
      <c r="HL125" s="138"/>
      <c r="HM125" s="138"/>
      <c r="HN125" s="138"/>
      <c r="HO125" s="138"/>
      <c r="HP125" s="138"/>
      <c r="HQ125" s="138"/>
      <c r="HR125" s="138"/>
      <c r="HS125" s="138"/>
      <c r="HT125" s="138"/>
      <c r="HU125" s="138"/>
      <c r="HV125" s="138"/>
      <c r="HW125" s="138"/>
      <c r="HX125" s="138"/>
      <c r="HY125" s="138"/>
      <c r="HZ125" s="138"/>
      <c r="IA125" s="138"/>
      <c r="IB125" s="138"/>
      <c r="IC125" s="138"/>
      <c r="ID125" s="138"/>
      <c r="IE125" s="138"/>
      <c r="IF125" s="138"/>
      <c r="IG125" s="138"/>
      <c r="IH125" s="138"/>
      <c r="II125" s="138"/>
      <c r="IJ125" s="138"/>
      <c r="IK125" s="138"/>
      <c r="IL125" s="138"/>
      <c r="IM125" s="138"/>
      <c r="IN125" s="138"/>
      <c r="IO125" s="138"/>
      <c r="IP125" s="138"/>
      <c r="IQ125" s="138"/>
      <c r="IR125" s="138"/>
      <c r="IS125" s="138"/>
      <c r="IT125" s="138"/>
      <c r="IU125" s="138"/>
      <c r="IV125" s="138"/>
    </row>
    <row r="126" spans="1:256" s="67" customFormat="1" ht="22.5">
      <c r="A126" s="173" t="s">
        <v>67</v>
      </c>
      <c r="B126" s="52">
        <v>200</v>
      </c>
      <c r="C126" s="140" t="s">
        <v>439</v>
      </c>
      <c r="D126" s="142">
        <f>D127</f>
        <v>6000</v>
      </c>
      <c r="E126" s="142">
        <f>E127</f>
        <v>4400</v>
      </c>
      <c r="F126" s="142">
        <f>F127</f>
        <v>1600</v>
      </c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38"/>
      <c r="AA126" s="138"/>
      <c r="AB126" s="138"/>
      <c r="AC126" s="138"/>
      <c r="AD126" s="138"/>
      <c r="AE126" s="138"/>
      <c r="AF126" s="138"/>
      <c r="AG126" s="138"/>
      <c r="AH126" s="138"/>
      <c r="AI126" s="138"/>
      <c r="AJ126" s="138"/>
      <c r="AK126" s="138"/>
      <c r="AL126" s="138"/>
      <c r="AM126" s="138"/>
      <c r="AN126" s="138"/>
      <c r="AO126" s="138"/>
      <c r="AP126" s="138"/>
      <c r="AQ126" s="138"/>
      <c r="AR126" s="138"/>
      <c r="AS126" s="138"/>
      <c r="AT126" s="138"/>
      <c r="AU126" s="138"/>
      <c r="AV126" s="138"/>
      <c r="AW126" s="138"/>
      <c r="AX126" s="138"/>
      <c r="AY126" s="138"/>
      <c r="AZ126" s="138"/>
      <c r="BA126" s="138"/>
      <c r="BB126" s="138"/>
      <c r="BC126" s="138"/>
      <c r="BD126" s="138"/>
      <c r="BE126" s="138"/>
      <c r="BF126" s="138"/>
      <c r="BG126" s="138"/>
      <c r="BH126" s="138"/>
      <c r="BI126" s="138"/>
      <c r="BJ126" s="138"/>
      <c r="BK126" s="138"/>
      <c r="BL126" s="138"/>
      <c r="BM126" s="138"/>
      <c r="BN126" s="138"/>
      <c r="BO126" s="138"/>
      <c r="BP126" s="138"/>
      <c r="BQ126" s="138"/>
      <c r="BR126" s="138"/>
      <c r="BS126" s="138"/>
      <c r="BT126" s="138"/>
      <c r="BU126" s="138"/>
      <c r="BV126" s="138"/>
      <c r="BW126" s="138"/>
      <c r="BX126" s="138"/>
      <c r="BY126" s="138"/>
      <c r="BZ126" s="138"/>
      <c r="CA126" s="138"/>
      <c r="CB126" s="138"/>
      <c r="CC126" s="138"/>
      <c r="CD126" s="138"/>
      <c r="CE126" s="138"/>
      <c r="CF126" s="138"/>
      <c r="CG126" s="138"/>
      <c r="CH126" s="138"/>
      <c r="CI126" s="138"/>
      <c r="CJ126" s="138"/>
      <c r="CK126" s="138"/>
      <c r="CL126" s="138"/>
      <c r="CM126" s="138"/>
      <c r="CN126" s="138"/>
      <c r="CO126" s="138"/>
      <c r="CP126" s="138"/>
      <c r="CQ126" s="138"/>
      <c r="CR126" s="138"/>
      <c r="CS126" s="138"/>
      <c r="CT126" s="138"/>
      <c r="CU126" s="138"/>
      <c r="CV126" s="138"/>
      <c r="CW126" s="138"/>
      <c r="CX126" s="138"/>
      <c r="CY126" s="138"/>
      <c r="CZ126" s="138"/>
      <c r="DA126" s="138"/>
      <c r="DB126" s="138"/>
      <c r="DC126" s="138"/>
      <c r="DD126" s="138"/>
      <c r="DE126" s="138"/>
      <c r="DF126" s="138"/>
      <c r="DG126" s="138"/>
      <c r="DH126" s="138"/>
      <c r="DI126" s="138"/>
      <c r="DJ126" s="138"/>
      <c r="DK126" s="138"/>
      <c r="DL126" s="138"/>
      <c r="DM126" s="138"/>
      <c r="DN126" s="138"/>
      <c r="DO126" s="138"/>
      <c r="DP126" s="138"/>
      <c r="DQ126" s="138"/>
      <c r="DR126" s="138"/>
      <c r="DS126" s="138"/>
      <c r="DT126" s="138"/>
      <c r="DU126" s="138"/>
      <c r="DV126" s="138"/>
      <c r="DW126" s="138"/>
      <c r="DX126" s="138"/>
      <c r="DY126" s="138"/>
      <c r="DZ126" s="138"/>
      <c r="EA126" s="138"/>
      <c r="EB126" s="138"/>
      <c r="EC126" s="138"/>
      <c r="ED126" s="138"/>
      <c r="EE126" s="138"/>
      <c r="EF126" s="138"/>
      <c r="EG126" s="138"/>
      <c r="EH126" s="138"/>
      <c r="EI126" s="138"/>
      <c r="EJ126" s="138"/>
      <c r="EK126" s="138"/>
      <c r="EL126" s="138"/>
      <c r="EM126" s="138"/>
      <c r="EN126" s="138"/>
      <c r="EO126" s="138"/>
      <c r="EP126" s="138"/>
      <c r="EQ126" s="138"/>
      <c r="ER126" s="138"/>
      <c r="ES126" s="138"/>
      <c r="ET126" s="138"/>
      <c r="EU126" s="138"/>
      <c r="EV126" s="138"/>
      <c r="EW126" s="138"/>
      <c r="EX126" s="138"/>
      <c r="EY126" s="138"/>
      <c r="EZ126" s="138"/>
      <c r="FA126" s="138"/>
      <c r="FB126" s="138"/>
      <c r="FC126" s="138"/>
      <c r="FD126" s="138"/>
      <c r="FE126" s="138"/>
      <c r="FF126" s="138"/>
      <c r="FG126" s="138"/>
      <c r="FH126" s="138"/>
      <c r="FI126" s="138"/>
      <c r="FJ126" s="138"/>
      <c r="FK126" s="138"/>
      <c r="FL126" s="138"/>
      <c r="FM126" s="138"/>
      <c r="FN126" s="138"/>
      <c r="FO126" s="138"/>
      <c r="FP126" s="138"/>
      <c r="FQ126" s="138"/>
      <c r="FR126" s="138"/>
      <c r="FS126" s="138"/>
      <c r="FT126" s="138"/>
      <c r="FU126" s="138"/>
      <c r="FV126" s="138"/>
      <c r="FW126" s="138"/>
      <c r="FX126" s="138"/>
      <c r="FY126" s="138"/>
      <c r="FZ126" s="138"/>
      <c r="GA126" s="138"/>
      <c r="GB126" s="138"/>
      <c r="GC126" s="138"/>
      <c r="GD126" s="138"/>
      <c r="GE126" s="138"/>
      <c r="GF126" s="138"/>
      <c r="GG126" s="138"/>
      <c r="GH126" s="138"/>
      <c r="GI126" s="138"/>
      <c r="GJ126" s="138"/>
      <c r="GK126" s="138"/>
      <c r="GL126" s="138"/>
      <c r="GM126" s="138"/>
      <c r="GN126" s="138"/>
      <c r="GO126" s="138"/>
      <c r="GP126" s="138"/>
      <c r="GQ126" s="138"/>
      <c r="GR126" s="138"/>
      <c r="GS126" s="138"/>
      <c r="GT126" s="138"/>
      <c r="GU126" s="138"/>
      <c r="GV126" s="138"/>
      <c r="GW126" s="138"/>
      <c r="GX126" s="138"/>
      <c r="GY126" s="138"/>
      <c r="GZ126" s="138"/>
      <c r="HA126" s="138"/>
      <c r="HB126" s="138"/>
      <c r="HC126" s="138"/>
      <c r="HD126" s="138"/>
      <c r="HE126" s="138"/>
      <c r="HF126" s="138"/>
      <c r="HG126" s="138"/>
      <c r="HH126" s="138"/>
      <c r="HI126" s="138"/>
      <c r="HJ126" s="138"/>
      <c r="HK126" s="138"/>
      <c r="HL126" s="138"/>
      <c r="HM126" s="138"/>
      <c r="HN126" s="138"/>
      <c r="HO126" s="138"/>
      <c r="HP126" s="138"/>
      <c r="HQ126" s="138"/>
      <c r="HR126" s="138"/>
      <c r="HS126" s="138"/>
      <c r="HT126" s="138"/>
      <c r="HU126" s="138"/>
      <c r="HV126" s="138"/>
      <c r="HW126" s="138"/>
      <c r="HX126" s="138"/>
      <c r="HY126" s="138"/>
      <c r="HZ126" s="138"/>
      <c r="IA126" s="138"/>
      <c r="IB126" s="138"/>
      <c r="IC126" s="138"/>
      <c r="ID126" s="138"/>
      <c r="IE126" s="138"/>
      <c r="IF126" s="138"/>
      <c r="IG126" s="138"/>
      <c r="IH126" s="138"/>
      <c r="II126" s="138"/>
      <c r="IJ126" s="138"/>
      <c r="IK126" s="138"/>
      <c r="IL126" s="138"/>
      <c r="IM126" s="138"/>
      <c r="IN126" s="138"/>
      <c r="IO126" s="138"/>
      <c r="IP126" s="138"/>
      <c r="IQ126" s="138"/>
      <c r="IR126" s="138"/>
      <c r="IS126" s="138"/>
      <c r="IT126" s="138"/>
      <c r="IU126" s="138"/>
      <c r="IV126" s="138"/>
    </row>
    <row r="127" spans="1:256" s="67" customFormat="1" ht="67.5">
      <c r="A127" s="167" t="s">
        <v>310</v>
      </c>
      <c r="B127" s="52">
        <v>200</v>
      </c>
      <c r="C127" s="195" t="s">
        <v>314</v>
      </c>
      <c r="D127" s="142">
        <f t="shared" si="19"/>
        <v>6000</v>
      </c>
      <c r="E127" s="142">
        <f t="shared" si="19"/>
        <v>4400</v>
      </c>
      <c r="F127" s="142">
        <f t="shared" si="19"/>
        <v>1600</v>
      </c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  <c r="AF127" s="138"/>
      <c r="AG127" s="138"/>
      <c r="AH127" s="138"/>
      <c r="AI127" s="138"/>
      <c r="AJ127" s="138"/>
      <c r="AK127" s="138"/>
      <c r="AL127" s="138"/>
      <c r="AM127" s="138"/>
      <c r="AN127" s="138"/>
      <c r="AO127" s="138"/>
      <c r="AP127" s="138"/>
      <c r="AQ127" s="138"/>
      <c r="AR127" s="138"/>
      <c r="AS127" s="138"/>
      <c r="AT127" s="138"/>
      <c r="AU127" s="138"/>
      <c r="AV127" s="138"/>
      <c r="AW127" s="138"/>
      <c r="AX127" s="138"/>
      <c r="AY127" s="138"/>
      <c r="AZ127" s="138"/>
      <c r="BA127" s="138"/>
      <c r="BB127" s="138"/>
      <c r="BC127" s="138"/>
      <c r="BD127" s="138"/>
      <c r="BE127" s="138"/>
      <c r="BF127" s="138"/>
      <c r="BG127" s="138"/>
      <c r="BH127" s="138"/>
      <c r="BI127" s="138"/>
      <c r="BJ127" s="138"/>
      <c r="BK127" s="138"/>
      <c r="BL127" s="138"/>
      <c r="BM127" s="138"/>
      <c r="BN127" s="138"/>
      <c r="BO127" s="138"/>
      <c r="BP127" s="138"/>
      <c r="BQ127" s="138"/>
      <c r="BR127" s="138"/>
      <c r="BS127" s="138"/>
      <c r="BT127" s="138"/>
      <c r="BU127" s="138"/>
      <c r="BV127" s="138"/>
      <c r="BW127" s="138"/>
      <c r="BX127" s="138"/>
      <c r="BY127" s="138"/>
      <c r="BZ127" s="138"/>
      <c r="CA127" s="138"/>
      <c r="CB127" s="138"/>
      <c r="CC127" s="138"/>
      <c r="CD127" s="138"/>
      <c r="CE127" s="138"/>
      <c r="CF127" s="138"/>
      <c r="CG127" s="138"/>
      <c r="CH127" s="138"/>
      <c r="CI127" s="138"/>
      <c r="CJ127" s="138"/>
      <c r="CK127" s="138"/>
      <c r="CL127" s="138"/>
      <c r="CM127" s="138"/>
      <c r="CN127" s="138"/>
      <c r="CO127" s="138"/>
      <c r="CP127" s="138"/>
      <c r="CQ127" s="138"/>
      <c r="CR127" s="138"/>
      <c r="CS127" s="138"/>
      <c r="CT127" s="138"/>
      <c r="CU127" s="138"/>
      <c r="CV127" s="138"/>
      <c r="CW127" s="138"/>
      <c r="CX127" s="138"/>
      <c r="CY127" s="138"/>
      <c r="CZ127" s="138"/>
      <c r="DA127" s="138"/>
      <c r="DB127" s="138"/>
      <c r="DC127" s="138"/>
      <c r="DD127" s="138"/>
      <c r="DE127" s="138"/>
      <c r="DF127" s="138"/>
      <c r="DG127" s="138"/>
      <c r="DH127" s="138"/>
      <c r="DI127" s="138"/>
      <c r="DJ127" s="138"/>
      <c r="DK127" s="138"/>
      <c r="DL127" s="138"/>
      <c r="DM127" s="138"/>
      <c r="DN127" s="138"/>
      <c r="DO127" s="138"/>
      <c r="DP127" s="138"/>
      <c r="DQ127" s="138"/>
      <c r="DR127" s="138"/>
      <c r="DS127" s="138"/>
      <c r="DT127" s="138"/>
      <c r="DU127" s="138"/>
      <c r="DV127" s="138"/>
      <c r="DW127" s="138"/>
      <c r="DX127" s="138"/>
      <c r="DY127" s="138"/>
      <c r="DZ127" s="138"/>
      <c r="EA127" s="138"/>
      <c r="EB127" s="138"/>
      <c r="EC127" s="138"/>
      <c r="ED127" s="138"/>
      <c r="EE127" s="138"/>
      <c r="EF127" s="138"/>
      <c r="EG127" s="138"/>
      <c r="EH127" s="138"/>
      <c r="EI127" s="138"/>
      <c r="EJ127" s="138"/>
      <c r="EK127" s="138"/>
      <c r="EL127" s="138"/>
      <c r="EM127" s="138"/>
      <c r="EN127" s="138"/>
      <c r="EO127" s="138"/>
      <c r="EP127" s="138"/>
      <c r="EQ127" s="138"/>
      <c r="ER127" s="138"/>
      <c r="ES127" s="138"/>
      <c r="ET127" s="138"/>
      <c r="EU127" s="138"/>
      <c r="EV127" s="138"/>
      <c r="EW127" s="138"/>
      <c r="EX127" s="138"/>
      <c r="EY127" s="138"/>
      <c r="EZ127" s="138"/>
      <c r="FA127" s="138"/>
      <c r="FB127" s="138"/>
      <c r="FC127" s="138"/>
      <c r="FD127" s="138"/>
      <c r="FE127" s="138"/>
      <c r="FF127" s="138"/>
      <c r="FG127" s="138"/>
      <c r="FH127" s="138"/>
      <c r="FI127" s="138"/>
      <c r="FJ127" s="138"/>
      <c r="FK127" s="138"/>
      <c r="FL127" s="138"/>
      <c r="FM127" s="138"/>
      <c r="FN127" s="138"/>
      <c r="FO127" s="138"/>
      <c r="FP127" s="138"/>
      <c r="FQ127" s="138"/>
      <c r="FR127" s="138"/>
      <c r="FS127" s="138"/>
      <c r="FT127" s="138"/>
      <c r="FU127" s="138"/>
      <c r="FV127" s="138"/>
      <c r="FW127" s="138"/>
      <c r="FX127" s="138"/>
      <c r="FY127" s="138"/>
      <c r="FZ127" s="138"/>
      <c r="GA127" s="138"/>
      <c r="GB127" s="138"/>
      <c r="GC127" s="138"/>
      <c r="GD127" s="138"/>
      <c r="GE127" s="138"/>
      <c r="GF127" s="138"/>
      <c r="GG127" s="138"/>
      <c r="GH127" s="138"/>
      <c r="GI127" s="138"/>
      <c r="GJ127" s="138"/>
      <c r="GK127" s="138"/>
      <c r="GL127" s="138"/>
      <c r="GM127" s="138"/>
      <c r="GN127" s="138"/>
      <c r="GO127" s="138"/>
      <c r="GP127" s="138"/>
      <c r="GQ127" s="138"/>
      <c r="GR127" s="138"/>
      <c r="GS127" s="138"/>
      <c r="GT127" s="138"/>
      <c r="GU127" s="138"/>
      <c r="GV127" s="138"/>
      <c r="GW127" s="138"/>
      <c r="GX127" s="138"/>
      <c r="GY127" s="138"/>
      <c r="GZ127" s="138"/>
      <c r="HA127" s="138"/>
      <c r="HB127" s="138"/>
      <c r="HC127" s="138"/>
      <c r="HD127" s="138"/>
      <c r="HE127" s="138"/>
      <c r="HF127" s="138"/>
      <c r="HG127" s="138"/>
      <c r="HH127" s="138"/>
      <c r="HI127" s="138"/>
      <c r="HJ127" s="138"/>
      <c r="HK127" s="138"/>
      <c r="HL127" s="138"/>
      <c r="HM127" s="138"/>
      <c r="HN127" s="138"/>
      <c r="HO127" s="138"/>
      <c r="HP127" s="138"/>
      <c r="HQ127" s="138"/>
      <c r="HR127" s="138"/>
      <c r="HS127" s="138"/>
      <c r="HT127" s="138"/>
      <c r="HU127" s="138"/>
      <c r="HV127" s="138"/>
      <c r="HW127" s="138"/>
      <c r="HX127" s="138"/>
      <c r="HY127" s="138"/>
      <c r="HZ127" s="138"/>
      <c r="IA127" s="138"/>
      <c r="IB127" s="138"/>
      <c r="IC127" s="138"/>
      <c r="ID127" s="138"/>
      <c r="IE127" s="138"/>
      <c r="IF127" s="138"/>
      <c r="IG127" s="138"/>
      <c r="IH127" s="138"/>
      <c r="II127" s="138"/>
      <c r="IJ127" s="138"/>
      <c r="IK127" s="138"/>
      <c r="IL127" s="138"/>
      <c r="IM127" s="138"/>
      <c r="IN127" s="138"/>
      <c r="IO127" s="138"/>
      <c r="IP127" s="138"/>
      <c r="IQ127" s="138"/>
      <c r="IR127" s="138"/>
      <c r="IS127" s="138"/>
      <c r="IT127" s="138"/>
      <c r="IU127" s="138"/>
      <c r="IV127" s="138"/>
    </row>
    <row r="128" spans="1:6" s="137" customFormat="1" ht="33.75">
      <c r="A128" s="161" t="s">
        <v>53</v>
      </c>
      <c r="B128" s="77">
        <v>200</v>
      </c>
      <c r="C128" s="196" t="s">
        <v>315</v>
      </c>
      <c r="D128" s="191">
        <v>6000</v>
      </c>
      <c r="E128" s="191">
        <v>4400</v>
      </c>
      <c r="F128" s="191">
        <f>D128-E128</f>
        <v>1600</v>
      </c>
    </row>
    <row r="129" spans="1:6" s="67" customFormat="1" ht="22.5">
      <c r="A129" s="164" t="s">
        <v>52</v>
      </c>
      <c r="B129" s="181">
        <v>200</v>
      </c>
      <c r="C129" s="98" t="s">
        <v>316</v>
      </c>
      <c r="D129" s="99">
        <f aca="true" t="shared" si="20" ref="D129:E134">D130</f>
        <v>3519500</v>
      </c>
      <c r="E129" s="99">
        <f t="shared" si="20"/>
        <v>2856881.19</v>
      </c>
      <c r="F129" s="114">
        <f>D129-E129</f>
        <v>662618.81</v>
      </c>
    </row>
    <row r="130" spans="1:6" s="67" customFormat="1" ht="12.75">
      <c r="A130" s="162" t="s">
        <v>61</v>
      </c>
      <c r="B130" s="52">
        <v>200</v>
      </c>
      <c r="C130" s="66" t="s">
        <v>289</v>
      </c>
      <c r="D130" s="59">
        <f t="shared" si="20"/>
        <v>3519500</v>
      </c>
      <c r="E130" s="59">
        <f t="shared" si="20"/>
        <v>2856881.19</v>
      </c>
      <c r="F130" s="59">
        <f>F131</f>
        <v>662618.81</v>
      </c>
    </row>
    <row r="131" spans="1:6" s="67" customFormat="1" ht="33.75">
      <c r="A131" s="152" t="s">
        <v>466</v>
      </c>
      <c r="B131" s="177">
        <v>200</v>
      </c>
      <c r="C131" s="66" t="s">
        <v>440</v>
      </c>
      <c r="D131" s="59">
        <f t="shared" si="20"/>
        <v>3519500</v>
      </c>
      <c r="E131" s="59">
        <f t="shared" si="20"/>
        <v>2856881.19</v>
      </c>
      <c r="F131" s="59">
        <f>F132</f>
        <v>662618.81</v>
      </c>
    </row>
    <row r="132" spans="1:6" s="67" customFormat="1" ht="22.5">
      <c r="A132" s="152" t="s">
        <v>441</v>
      </c>
      <c r="B132" s="177">
        <v>200</v>
      </c>
      <c r="C132" s="66" t="s">
        <v>442</v>
      </c>
      <c r="D132" s="59">
        <f>D133+D136+D139</f>
        <v>3519500</v>
      </c>
      <c r="E132" s="59">
        <f>E133+E136+E139</f>
        <v>2856881.19</v>
      </c>
      <c r="F132" s="59">
        <f>D132-E132</f>
        <v>662618.81</v>
      </c>
    </row>
    <row r="133" spans="1:6" s="137" customFormat="1" ht="123.75">
      <c r="A133" s="162" t="s">
        <v>146</v>
      </c>
      <c r="B133" s="52">
        <v>200</v>
      </c>
      <c r="C133" s="66" t="s">
        <v>443</v>
      </c>
      <c r="D133" s="59">
        <f t="shared" si="20"/>
        <v>3357100</v>
      </c>
      <c r="E133" s="59">
        <f t="shared" si="20"/>
        <v>2694481.19</v>
      </c>
      <c r="F133" s="110">
        <f>F134</f>
        <v>662618.81</v>
      </c>
    </row>
    <row r="134" spans="1:6" s="137" customFormat="1" ht="22.5">
      <c r="A134" s="172" t="s">
        <v>444</v>
      </c>
      <c r="B134" s="177">
        <v>200</v>
      </c>
      <c r="C134" s="66" t="s">
        <v>445</v>
      </c>
      <c r="D134" s="59">
        <f t="shared" si="20"/>
        <v>3357100</v>
      </c>
      <c r="E134" s="59">
        <f t="shared" si="20"/>
        <v>2694481.19</v>
      </c>
      <c r="F134" s="110">
        <f>F135</f>
        <v>662618.81</v>
      </c>
    </row>
    <row r="135" spans="1:6" s="67" customFormat="1" ht="78.75">
      <c r="A135" s="161" t="s">
        <v>54</v>
      </c>
      <c r="B135" s="77">
        <v>200</v>
      </c>
      <c r="C135" s="64" t="s">
        <v>317</v>
      </c>
      <c r="D135" s="65">
        <v>3357100</v>
      </c>
      <c r="E135" s="65">
        <v>2694481.19</v>
      </c>
      <c r="F135" s="111">
        <f aca="true" t="shared" si="21" ref="F135:F141">D135-E135</f>
        <v>662618.81</v>
      </c>
    </row>
    <row r="136" spans="1:6" ht="112.5">
      <c r="A136" s="174" t="s">
        <v>480</v>
      </c>
      <c r="B136" s="175"/>
      <c r="C136" s="38" t="s">
        <v>479</v>
      </c>
      <c r="D136" s="40">
        <f>D137</f>
        <v>153700</v>
      </c>
      <c r="E136" s="40">
        <f>E137</f>
        <v>153700</v>
      </c>
      <c r="F136" s="112">
        <f t="shared" si="21"/>
        <v>0</v>
      </c>
    </row>
    <row r="137" spans="1:6" ht="22.5">
      <c r="A137" s="172" t="s">
        <v>444</v>
      </c>
      <c r="B137" s="175"/>
      <c r="C137" s="38" t="s">
        <v>1</v>
      </c>
      <c r="D137" s="40">
        <f>D138</f>
        <v>153700</v>
      </c>
      <c r="E137" s="40">
        <f>E138</f>
        <v>153700</v>
      </c>
      <c r="F137" s="112">
        <f t="shared" si="21"/>
        <v>0</v>
      </c>
    </row>
    <row r="138" spans="1:6" ht="78.75">
      <c r="A138" s="161" t="s">
        <v>54</v>
      </c>
      <c r="B138" s="196"/>
      <c r="C138" s="196" t="s">
        <v>0</v>
      </c>
      <c r="D138" s="197">
        <v>153700</v>
      </c>
      <c r="E138" s="197">
        <v>153700</v>
      </c>
      <c r="F138" s="197">
        <f t="shared" si="21"/>
        <v>0</v>
      </c>
    </row>
    <row r="139" spans="1:6" ht="112.5">
      <c r="A139" s="174" t="s">
        <v>480</v>
      </c>
      <c r="B139" s="175"/>
      <c r="C139" s="38" t="s">
        <v>2</v>
      </c>
      <c r="D139" s="40">
        <f>D140</f>
        <v>8700</v>
      </c>
      <c r="E139" s="40">
        <f>E140</f>
        <v>8700</v>
      </c>
      <c r="F139" s="112">
        <f t="shared" si="21"/>
        <v>0</v>
      </c>
    </row>
    <row r="140" spans="1:6" ht="22.5">
      <c r="A140" s="172" t="s">
        <v>444</v>
      </c>
      <c r="B140" s="175"/>
      <c r="C140" s="38" t="s">
        <v>3</v>
      </c>
      <c r="D140" s="40">
        <f>D141</f>
        <v>8700</v>
      </c>
      <c r="E140" s="40">
        <f>E141</f>
        <v>8700</v>
      </c>
      <c r="F140" s="112">
        <f t="shared" si="21"/>
        <v>0</v>
      </c>
    </row>
    <row r="141" spans="1:6" ht="78.75">
      <c r="A141" s="198" t="s">
        <v>54</v>
      </c>
      <c r="B141" s="196"/>
      <c r="C141" s="196" t="s">
        <v>4</v>
      </c>
      <c r="D141" s="197">
        <v>8700</v>
      </c>
      <c r="E141" s="197">
        <v>8700</v>
      </c>
      <c r="F141" s="197">
        <f t="shared" si="21"/>
        <v>0</v>
      </c>
    </row>
    <row r="142" spans="1:6" s="67" customFormat="1" ht="31.5">
      <c r="A142" s="168" t="s">
        <v>68</v>
      </c>
      <c r="B142" s="181">
        <v>200</v>
      </c>
      <c r="C142" s="98" t="s">
        <v>319</v>
      </c>
      <c r="D142" s="99">
        <f aca="true" t="shared" si="22" ref="D142:F146">D143</f>
        <v>212000</v>
      </c>
      <c r="E142" s="99">
        <f t="shared" si="22"/>
        <v>181655.84</v>
      </c>
      <c r="F142" s="114">
        <f t="shared" si="22"/>
        <v>30344.160000000003</v>
      </c>
    </row>
    <row r="143" spans="1:6" s="67" customFormat="1" ht="12.75">
      <c r="A143" s="162" t="s">
        <v>69</v>
      </c>
      <c r="B143" s="52">
        <v>200</v>
      </c>
      <c r="C143" s="66" t="s">
        <v>318</v>
      </c>
      <c r="D143" s="59">
        <f t="shared" si="22"/>
        <v>212000</v>
      </c>
      <c r="E143" s="59">
        <f t="shared" si="22"/>
        <v>181655.84</v>
      </c>
      <c r="F143" s="110">
        <f t="shared" si="22"/>
        <v>30344.160000000003</v>
      </c>
    </row>
    <row r="144" spans="1:6" s="67" customFormat="1" ht="12.75">
      <c r="A144" s="162" t="s">
        <v>382</v>
      </c>
      <c r="B144" s="52">
        <v>200</v>
      </c>
      <c r="C144" s="66" t="s">
        <v>446</v>
      </c>
      <c r="D144" s="59">
        <f t="shared" si="22"/>
        <v>212000</v>
      </c>
      <c r="E144" s="59">
        <f t="shared" si="22"/>
        <v>181655.84</v>
      </c>
      <c r="F144" s="110">
        <f t="shared" si="22"/>
        <v>30344.160000000003</v>
      </c>
    </row>
    <row r="145" spans="1:6" s="67" customFormat="1" ht="45">
      <c r="A145" s="162" t="s">
        <v>70</v>
      </c>
      <c r="B145" s="52">
        <v>200</v>
      </c>
      <c r="C145" s="66" t="s">
        <v>320</v>
      </c>
      <c r="D145" s="59">
        <f t="shared" si="22"/>
        <v>212000</v>
      </c>
      <c r="E145" s="59">
        <f t="shared" si="22"/>
        <v>181655.84</v>
      </c>
      <c r="F145" s="110">
        <f t="shared" si="22"/>
        <v>30344.160000000003</v>
      </c>
    </row>
    <row r="146" spans="1:6" s="67" customFormat="1" ht="33.75">
      <c r="A146" s="162" t="s">
        <v>448</v>
      </c>
      <c r="B146" s="52">
        <v>200</v>
      </c>
      <c r="C146" s="66" t="s">
        <v>447</v>
      </c>
      <c r="D146" s="59">
        <f t="shared" si="22"/>
        <v>212000</v>
      </c>
      <c r="E146" s="59">
        <f>E147</f>
        <v>181655.84</v>
      </c>
      <c r="F146" s="110">
        <f t="shared" si="22"/>
        <v>30344.160000000003</v>
      </c>
    </row>
    <row r="147" spans="1:6" s="67" customFormat="1" ht="45">
      <c r="A147" s="161" t="s">
        <v>321</v>
      </c>
      <c r="B147" s="77">
        <v>200</v>
      </c>
      <c r="C147" s="64" t="s">
        <v>322</v>
      </c>
      <c r="D147" s="65">
        <v>212000</v>
      </c>
      <c r="E147" s="65">
        <v>181655.84</v>
      </c>
      <c r="F147" s="111">
        <f>D147-E147</f>
        <v>30344.160000000003</v>
      </c>
    </row>
    <row r="148" spans="1:6" s="67" customFormat="1" ht="31.5">
      <c r="A148" s="168" t="s">
        <v>78</v>
      </c>
      <c r="B148" s="181">
        <v>200</v>
      </c>
      <c r="C148" s="98" t="s">
        <v>79</v>
      </c>
      <c r="D148" s="99">
        <f aca="true" t="shared" si="23" ref="D148:F153">D149</f>
        <v>1500</v>
      </c>
      <c r="E148" s="99">
        <f t="shared" si="23"/>
        <v>0</v>
      </c>
      <c r="F148" s="114">
        <f t="shared" si="23"/>
        <v>1500</v>
      </c>
    </row>
    <row r="149" spans="1:6" ht="12.75">
      <c r="A149" s="178" t="s">
        <v>449</v>
      </c>
      <c r="B149" s="175">
        <v>200</v>
      </c>
      <c r="C149" s="38" t="s">
        <v>450</v>
      </c>
      <c r="D149" s="40">
        <f t="shared" si="23"/>
        <v>1500</v>
      </c>
      <c r="E149" s="40">
        <f t="shared" si="23"/>
        <v>0</v>
      </c>
      <c r="F149" s="112">
        <f t="shared" si="23"/>
        <v>1500</v>
      </c>
    </row>
    <row r="150" spans="1:6" ht="45">
      <c r="A150" s="174" t="s">
        <v>467</v>
      </c>
      <c r="B150" s="175">
        <v>200</v>
      </c>
      <c r="C150" s="38" t="s">
        <v>451</v>
      </c>
      <c r="D150" s="40">
        <f t="shared" si="23"/>
        <v>1500</v>
      </c>
      <c r="E150" s="40">
        <f t="shared" si="23"/>
        <v>0</v>
      </c>
      <c r="F150" s="112">
        <f t="shared" si="23"/>
        <v>1500</v>
      </c>
    </row>
    <row r="151" spans="1:6" ht="45">
      <c r="A151" s="174" t="s">
        <v>468</v>
      </c>
      <c r="B151" s="175">
        <v>200</v>
      </c>
      <c r="C151" s="38" t="s">
        <v>452</v>
      </c>
      <c r="D151" s="40">
        <f t="shared" si="23"/>
        <v>1500</v>
      </c>
      <c r="E151" s="40">
        <f t="shared" si="23"/>
        <v>0</v>
      </c>
      <c r="F151" s="112">
        <f t="shared" si="23"/>
        <v>1500</v>
      </c>
    </row>
    <row r="152" spans="1:6" s="67" customFormat="1" ht="101.25">
      <c r="A152" s="162" t="s">
        <v>323</v>
      </c>
      <c r="B152" s="52">
        <v>200</v>
      </c>
      <c r="C152" s="66" t="s">
        <v>325</v>
      </c>
      <c r="D152" s="59">
        <f t="shared" si="23"/>
        <v>1500</v>
      </c>
      <c r="E152" s="59">
        <f t="shared" si="23"/>
        <v>0</v>
      </c>
      <c r="F152" s="110">
        <f t="shared" si="23"/>
        <v>1500</v>
      </c>
    </row>
    <row r="153" spans="1:6" s="67" customFormat="1" ht="33.75">
      <c r="A153" s="172" t="s">
        <v>402</v>
      </c>
      <c r="B153" s="177">
        <v>200</v>
      </c>
      <c r="C153" s="66" t="s">
        <v>453</v>
      </c>
      <c r="D153" s="59">
        <f t="shared" si="23"/>
        <v>1500</v>
      </c>
      <c r="E153" s="59">
        <f t="shared" si="23"/>
        <v>0</v>
      </c>
      <c r="F153" s="110">
        <f t="shared" si="23"/>
        <v>1500</v>
      </c>
    </row>
    <row r="154" spans="1:6" s="137" customFormat="1" ht="33.75">
      <c r="A154" s="161" t="s">
        <v>53</v>
      </c>
      <c r="B154" s="77">
        <v>200</v>
      </c>
      <c r="C154" s="64" t="s">
        <v>324</v>
      </c>
      <c r="D154" s="65">
        <v>1500</v>
      </c>
      <c r="E154" s="65">
        <v>0</v>
      </c>
      <c r="F154" s="111">
        <f>D154-E154</f>
        <v>1500</v>
      </c>
    </row>
    <row r="155" spans="1:6" s="67" customFormat="1" ht="13.5" thickBot="1">
      <c r="A155" s="169"/>
      <c r="B155" s="20"/>
      <c r="C155" s="7"/>
      <c r="D155" s="75"/>
      <c r="E155" s="75"/>
      <c r="F155" s="115"/>
    </row>
    <row r="156" spans="1:6" s="67" customFormat="1" ht="23.25" thickBot="1">
      <c r="A156" s="170" t="s">
        <v>172</v>
      </c>
      <c r="B156" s="21">
        <v>450</v>
      </c>
      <c r="C156" s="22" t="s">
        <v>171</v>
      </c>
      <c r="D156" s="63">
        <f>'доходы '!D16-D7</f>
        <v>-613200</v>
      </c>
      <c r="E156" s="63">
        <f>'доходы '!E16-E7</f>
        <v>3953855.0199999996</v>
      </c>
      <c r="F156" s="116" t="s">
        <v>185</v>
      </c>
    </row>
    <row r="157" spans="1:6" s="67" customFormat="1" ht="12.75">
      <c r="A157" s="154"/>
      <c r="B157" s="8"/>
      <c r="C157" s="61"/>
      <c r="D157" s="17"/>
      <c r="E157" s="17"/>
      <c r="F157" s="117"/>
    </row>
    <row r="158" spans="1:6" s="67" customFormat="1" ht="12.75">
      <c r="A158" s="154"/>
      <c r="B158" s="8"/>
      <c r="C158" s="61"/>
      <c r="D158" s="17"/>
      <c r="E158" s="17"/>
      <c r="F158" s="117"/>
    </row>
    <row r="159" spans="1:6" s="67" customFormat="1" ht="12.75">
      <c r="A159" s="154"/>
      <c r="B159" s="8"/>
      <c r="C159" s="61"/>
      <c r="D159" s="17"/>
      <c r="E159" s="17"/>
      <c r="F159" s="117"/>
    </row>
    <row r="160" spans="1:6" s="67" customFormat="1" ht="12.75">
      <c r="A160" s="154"/>
      <c r="B160" s="8"/>
      <c r="C160" s="61"/>
      <c r="D160" s="17"/>
      <c r="E160" s="17"/>
      <c r="F160" s="117"/>
    </row>
    <row r="161" spans="1:6" s="67" customFormat="1" ht="12.75">
      <c r="A161" s="154"/>
      <c r="B161" s="8"/>
      <c r="C161" s="61"/>
      <c r="D161" s="17"/>
      <c r="E161" s="17"/>
      <c r="F161" s="117"/>
    </row>
    <row r="162" spans="1:6" s="67" customFormat="1" ht="12.75">
      <c r="A162" s="154"/>
      <c r="B162" s="8"/>
      <c r="C162" s="61"/>
      <c r="D162" s="17"/>
      <c r="E162" s="17"/>
      <c r="F162" s="117"/>
    </row>
    <row r="163" spans="1:6" s="67" customFormat="1" ht="12.75">
      <c r="A163" s="154"/>
      <c r="B163" s="8"/>
      <c r="C163" s="61"/>
      <c r="D163" s="17"/>
      <c r="E163" s="17"/>
      <c r="F163" s="117"/>
    </row>
    <row r="164" spans="1:6" s="67" customFormat="1" ht="12.75">
      <c r="A164" s="154"/>
      <c r="B164" s="8"/>
      <c r="C164" s="61"/>
      <c r="D164" s="17"/>
      <c r="E164" s="17"/>
      <c r="F164" s="117"/>
    </row>
    <row r="165" spans="1:43" s="67" customFormat="1" ht="12.75">
      <c r="A165" s="154"/>
      <c r="B165" s="8"/>
      <c r="C165" s="61"/>
      <c r="D165" s="17"/>
      <c r="E165" s="17"/>
      <c r="F165" s="117"/>
      <c r="K165" s="8"/>
      <c r="AQ165" s="8"/>
    </row>
    <row r="166" spans="1:256" s="67" customFormat="1" ht="12.75">
      <c r="A166" s="154"/>
      <c r="B166" s="8"/>
      <c r="C166" s="61"/>
      <c r="D166" s="17"/>
      <c r="E166" s="17"/>
      <c r="F166" s="117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  <c r="IT166" s="8"/>
      <c r="IU166" s="8"/>
      <c r="IV166" s="8"/>
    </row>
    <row r="169" spans="11:43" ht="12.75">
      <c r="K169" s="67"/>
      <c r="AQ169" s="67"/>
    </row>
    <row r="170" spans="7:256" ht="12.75"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  <c r="BZ170" s="67"/>
      <c r="CA170" s="67"/>
      <c r="CB170" s="67"/>
      <c r="CC170" s="67"/>
      <c r="CD170" s="6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/>
      <c r="EU170" s="67"/>
      <c r="EV170" s="67"/>
      <c r="EW170" s="67"/>
      <c r="EX170" s="67"/>
      <c r="EY170" s="67"/>
      <c r="EZ170" s="67"/>
      <c r="FA170" s="67"/>
      <c r="FB170" s="67"/>
      <c r="FC170" s="67"/>
      <c r="FD170" s="67"/>
      <c r="FE170" s="67"/>
      <c r="FF170" s="67"/>
      <c r="FG170" s="67"/>
      <c r="FH170" s="67"/>
      <c r="FI170" s="67"/>
      <c r="FJ170" s="67"/>
      <c r="FK170" s="67"/>
      <c r="FL170" s="67"/>
      <c r="FM170" s="67"/>
      <c r="FN170" s="67"/>
      <c r="FO170" s="67"/>
      <c r="FP170" s="67"/>
      <c r="FQ170" s="67"/>
      <c r="FR170" s="67"/>
      <c r="FS170" s="67"/>
      <c r="FT170" s="67"/>
      <c r="FU170" s="67"/>
      <c r="FV170" s="67"/>
      <c r="FW170" s="67"/>
      <c r="FX170" s="67"/>
      <c r="FY170" s="67"/>
      <c r="FZ170" s="67"/>
      <c r="GA170" s="67"/>
      <c r="GB170" s="67"/>
      <c r="GC170" s="67"/>
      <c r="GD170" s="67"/>
      <c r="GE170" s="67"/>
      <c r="GF170" s="67"/>
      <c r="GG170" s="67"/>
      <c r="GH170" s="67"/>
      <c r="GI170" s="67"/>
      <c r="GJ170" s="67"/>
      <c r="GK170" s="67"/>
      <c r="GL170" s="67"/>
      <c r="GM170" s="67"/>
      <c r="GN170" s="67"/>
      <c r="GO170" s="67"/>
      <c r="GP170" s="67"/>
      <c r="GQ170" s="67"/>
      <c r="GR170" s="67"/>
      <c r="GS170" s="67"/>
      <c r="GT170" s="67"/>
      <c r="GU170" s="67"/>
      <c r="GV170" s="67"/>
      <c r="GW170" s="67"/>
      <c r="GX170" s="67"/>
      <c r="GY170" s="67"/>
      <c r="GZ170" s="67"/>
      <c r="HA170" s="67"/>
      <c r="HB170" s="67"/>
      <c r="HC170" s="67"/>
      <c r="HD170" s="67"/>
      <c r="HE170" s="67"/>
      <c r="HF170" s="67"/>
      <c r="HG170" s="67"/>
      <c r="HH170" s="67"/>
      <c r="HI170" s="67"/>
      <c r="HJ170" s="67"/>
      <c r="HK170" s="67"/>
      <c r="HL170" s="67"/>
      <c r="HM170" s="67"/>
      <c r="HN170" s="67"/>
      <c r="HO170" s="67"/>
      <c r="HP170" s="67"/>
      <c r="HQ170" s="67"/>
      <c r="HR170" s="67"/>
      <c r="HS170" s="67"/>
      <c r="HT170" s="67"/>
      <c r="HU170" s="67"/>
      <c r="HV170" s="67"/>
      <c r="HW170" s="67"/>
      <c r="HX170" s="67"/>
      <c r="HY170" s="67"/>
      <c r="HZ170" s="67"/>
      <c r="IA170" s="67"/>
      <c r="IB170" s="67"/>
      <c r="IC170" s="67"/>
      <c r="ID170" s="67"/>
      <c r="IE170" s="67"/>
      <c r="IF170" s="67"/>
      <c r="IG170" s="67"/>
      <c r="IH170" s="67"/>
      <c r="II170" s="67"/>
      <c r="IJ170" s="67"/>
      <c r="IK170" s="67"/>
      <c r="IL170" s="67"/>
      <c r="IM170" s="67"/>
      <c r="IN170" s="67"/>
      <c r="IO170" s="67"/>
      <c r="IP170" s="67"/>
      <c r="IQ170" s="67"/>
      <c r="IR170" s="67"/>
      <c r="IS170" s="67"/>
      <c r="IT170" s="67"/>
      <c r="IU170" s="67"/>
      <c r="IV170" s="67"/>
    </row>
    <row r="171" spans="1:43" s="67" customFormat="1" ht="12.75">
      <c r="A171" s="154"/>
      <c r="B171" s="8"/>
      <c r="C171" s="61"/>
      <c r="D171" s="17"/>
      <c r="E171" s="17"/>
      <c r="F171" s="117"/>
      <c r="K171" s="8"/>
      <c r="AQ171" s="8"/>
    </row>
    <row r="172" spans="1:256" s="67" customFormat="1" ht="12.75">
      <c r="A172" s="154"/>
      <c r="B172" s="8"/>
      <c r="C172" s="61"/>
      <c r="D172" s="17"/>
      <c r="E172" s="17"/>
      <c r="F172" s="117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  <c r="IU172" s="8"/>
      <c r="IV172" s="8"/>
    </row>
    <row r="175" spans="11:43" ht="12.75">
      <c r="K175" s="67"/>
      <c r="AQ175" s="67"/>
    </row>
    <row r="176" spans="7:256" ht="12.75">
      <c r="G176" s="67"/>
      <c r="H176" s="67"/>
      <c r="I176" s="67"/>
      <c r="J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  <c r="BZ176" s="67"/>
      <c r="CA176" s="67"/>
      <c r="CB176" s="67"/>
      <c r="CC176" s="67"/>
      <c r="CD176" s="6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67"/>
      <c r="DF176" s="67"/>
      <c r="DG176" s="67"/>
      <c r="DH176" s="67"/>
      <c r="DI176" s="67"/>
      <c r="DJ176" s="67"/>
      <c r="DK176" s="67"/>
      <c r="DL176" s="67"/>
      <c r="DM176" s="67"/>
      <c r="DN176" s="67"/>
      <c r="DO176" s="67"/>
      <c r="DP176" s="67"/>
      <c r="DQ176" s="67"/>
      <c r="DR176" s="67"/>
      <c r="DS176" s="67"/>
      <c r="DT176" s="67"/>
      <c r="DU176" s="67"/>
      <c r="DV176" s="67"/>
      <c r="DW176" s="67"/>
      <c r="DX176" s="67"/>
      <c r="DY176" s="67"/>
      <c r="DZ176" s="67"/>
      <c r="EA176" s="67"/>
      <c r="EB176" s="67"/>
      <c r="EC176" s="67"/>
      <c r="ED176" s="67"/>
      <c r="EE176" s="67"/>
      <c r="EF176" s="67"/>
      <c r="EG176" s="67"/>
      <c r="EH176" s="67"/>
      <c r="EI176" s="67"/>
      <c r="EJ176" s="67"/>
      <c r="EK176" s="67"/>
      <c r="EL176" s="67"/>
      <c r="EM176" s="67"/>
      <c r="EN176" s="67"/>
      <c r="EO176" s="67"/>
      <c r="EP176" s="67"/>
      <c r="EQ176" s="67"/>
      <c r="ER176" s="67"/>
      <c r="ES176" s="67"/>
      <c r="ET176" s="67"/>
      <c r="EU176" s="67"/>
      <c r="EV176" s="67"/>
      <c r="EW176" s="67"/>
      <c r="EX176" s="67"/>
      <c r="EY176" s="67"/>
      <c r="EZ176" s="67"/>
      <c r="FA176" s="67"/>
      <c r="FB176" s="67"/>
      <c r="FC176" s="67"/>
      <c r="FD176" s="67"/>
      <c r="FE176" s="67"/>
      <c r="FF176" s="67"/>
      <c r="FG176" s="67"/>
      <c r="FH176" s="67"/>
      <c r="FI176" s="67"/>
      <c r="FJ176" s="67"/>
      <c r="FK176" s="67"/>
      <c r="FL176" s="67"/>
      <c r="FM176" s="67"/>
      <c r="FN176" s="67"/>
      <c r="FO176" s="67"/>
      <c r="FP176" s="67"/>
      <c r="FQ176" s="67"/>
      <c r="FR176" s="67"/>
      <c r="FS176" s="67"/>
      <c r="FT176" s="67"/>
      <c r="FU176" s="67"/>
      <c r="FV176" s="67"/>
      <c r="FW176" s="67"/>
      <c r="FX176" s="67"/>
      <c r="FY176" s="67"/>
      <c r="FZ176" s="67"/>
      <c r="GA176" s="67"/>
      <c r="GB176" s="67"/>
      <c r="GC176" s="67"/>
      <c r="GD176" s="67"/>
      <c r="GE176" s="67"/>
      <c r="GF176" s="67"/>
      <c r="GG176" s="67"/>
      <c r="GH176" s="67"/>
      <c r="GI176" s="67"/>
      <c r="GJ176" s="67"/>
      <c r="GK176" s="67"/>
      <c r="GL176" s="67"/>
      <c r="GM176" s="67"/>
      <c r="GN176" s="67"/>
      <c r="GO176" s="67"/>
      <c r="GP176" s="67"/>
      <c r="GQ176" s="67"/>
      <c r="GR176" s="67"/>
      <c r="GS176" s="67"/>
      <c r="GT176" s="67"/>
      <c r="GU176" s="67"/>
      <c r="GV176" s="67"/>
      <c r="GW176" s="67"/>
      <c r="GX176" s="67"/>
      <c r="GY176" s="67"/>
      <c r="GZ176" s="67"/>
      <c r="HA176" s="67"/>
      <c r="HB176" s="67"/>
      <c r="HC176" s="67"/>
      <c r="HD176" s="67"/>
      <c r="HE176" s="67"/>
      <c r="HF176" s="67"/>
      <c r="HG176" s="67"/>
      <c r="HH176" s="67"/>
      <c r="HI176" s="67"/>
      <c r="HJ176" s="67"/>
      <c r="HK176" s="67"/>
      <c r="HL176" s="67"/>
      <c r="HM176" s="67"/>
      <c r="HN176" s="67"/>
      <c r="HO176" s="67"/>
      <c r="HP176" s="67"/>
      <c r="HQ176" s="67"/>
      <c r="HR176" s="67"/>
      <c r="HS176" s="67"/>
      <c r="HT176" s="67"/>
      <c r="HU176" s="67"/>
      <c r="HV176" s="67"/>
      <c r="HW176" s="67"/>
      <c r="HX176" s="67"/>
      <c r="HY176" s="67"/>
      <c r="HZ176" s="67"/>
      <c r="IA176" s="67"/>
      <c r="IB176" s="67"/>
      <c r="IC176" s="67"/>
      <c r="ID176" s="67"/>
      <c r="IE176" s="67"/>
      <c r="IF176" s="67"/>
      <c r="IG176" s="67"/>
      <c r="IH176" s="67"/>
      <c r="II176" s="67"/>
      <c r="IJ176" s="67"/>
      <c r="IK176" s="67"/>
      <c r="IL176" s="67"/>
      <c r="IM176" s="67"/>
      <c r="IN176" s="67"/>
      <c r="IO176" s="67"/>
      <c r="IP176" s="67"/>
      <c r="IQ176" s="67"/>
      <c r="IR176" s="67"/>
      <c r="IS176" s="67"/>
      <c r="IT176" s="67"/>
      <c r="IU176" s="67"/>
      <c r="IV176" s="67"/>
    </row>
    <row r="177" spans="1:256" s="67" customFormat="1" ht="12.75">
      <c r="A177" s="154"/>
      <c r="B177" s="8"/>
      <c r="C177" s="61"/>
      <c r="D177" s="17"/>
      <c r="E177" s="17"/>
      <c r="F177" s="117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  <c r="IL177" s="8"/>
      <c r="IM177" s="8"/>
      <c r="IN177" s="8"/>
      <c r="IO177" s="8"/>
      <c r="IP177" s="8"/>
      <c r="IQ177" s="8"/>
      <c r="IR177" s="8"/>
      <c r="IS177" s="8"/>
      <c r="IT177" s="8"/>
      <c r="IU177" s="8"/>
      <c r="IV177" s="8"/>
    </row>
  </sheetData>
  <sheetProtection/>
  <printOptions/>
  <pageMargins left="0.7874015748031497" right="0.2755905511811024" top="0.35433070866141736" bottom="0.5905511811023623" header="0.31496062992125984" footer="0.5118110236220472"/>
  <pageSetup fitToHeight="0" fitToWidth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</cp:lastModifiedBy>
  <cp:lastPrinted>2016-10-03T12:32:12Z</cp:lastPrinted>
  <dcterms:created xsi:type="dcterms:W3CDTF">1999-06-18T11:49:53Z</dcterms:created>
  <dcterms:modified xsi:type="dcterms:W3CDTF">2016-12-08T11:05:30Z</dcterms:modified>
  <cp:category/>
  <cp:version/>
  <cp:contentType/>
  <cp:contentStatus/>
</cp:coreProperties>
</file>