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5" yWindow="65521" windowWidth="10725" windowHeight="8100" activeTab="1"/>
  </bookViews>
  <sheets>
    <sheet name="Источники" sheetId="1" r:id="rId1"/>
    <sheet name="доходы " sheetId="2" r:id="rId2"/>
    <sheet name="расходы" sheetId="3" r:id="rId3"/>
  </sheets>
  <definedNames>
    <definedName name="_xlnm.Print_Area" localSheetId="1">'доходы '!$A$1:$F$85</definedName>
    <definedName name="_xlnm.Print_Area" localSheetId="2">'расходы'!$A$1:$G$156</definedName>
  </definedNames>
  <calcPr fullCalcOnLoad="1"/>
</workbook>
</file>

<file path=xl/sharedStrings.xml><?xml version="1.0" encoding="utf-8"?>
<sst xmlns="http://schemas.openxmlformats.org/spreadsheetml/2006/main" count="835" uniqueCount="467">
  <si>
    <t>951 0409 0710003470  000</t>
  </si>
  <si>
    <t>951 0409 0710003470 240</t>
  </si>
  <si>
    <t>951 0409 0710003470  244</t>
  </si>
  <si>
    <t>Расходы на оформление технических паспортов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</si>
  <si>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 xml:space="preserve">Главный бухгалтер ________________  </t>
  </si>
  <si>
    <t>Мероприятия по повышению общего уровня благоустройства территории поселения, организации сбора 
 и вывоза ТБО, озеленения населенных пунктов в рамках подпрограммы «Благоустройство населенных пунктов Лозновского сельского поселения» муниципальной программы Лозновского сельского поселения
  «Обеспечение качественными жилищно-коммунальными услугами населения</t>
  </si>
  <si>
    <t xml:space="preserve">Организация и размещение тематических материалов направленных на информирование населения о  
 безопасном поведении в экстремальных ситуациях в рамках прдпрограммы "Профилактика экстремизма и
  терроризма в Лозновском сельском поселении» муниципальной программы Лозновского сельского 
 поселения «Обеспечение общественного порядка и противодействие преступности» (Прочая закупка 
 товаров, работ и услуг для обеспечения государственных (муниципальных) нужд)
</t>
  </si>
  <si>
    <t>Уплата штрафов и иных платежей</t>
  </si>
  <si>
    <t xml:space="preserve">Мероприятия по обеспечению безопасности на воде в рамках подпрограммы «Безопасность на воде»муниципальной программы Лозновскогосельского поселения «Защита населения и территории от 
чрезвычайныхситуаций,обеспечение пожарной безопасности и безопасности людей на водных 
 объектах» </t>
  </si>
  <si>
    <t>Мероприятия по обеспечению пожарной безопасности в рамках подпрограммы «Пожарная безопасность»  муниципальной программы Лозновскогосельского поселения «Защита населения и территории от чрезвычайных ситуаций, обеспечение пожарной безопасности и безопасности людей на водных  объектах»</t>
  </si>
  <si>
    <t>951 0400 0000000000 000</t>
  </si>
  <si>
    <t xml:space="preserve">Прочая закупка товаров, работ и 
 услуг для обеспечения государственных (муниципальных) нужд
</t>
  </si>
  <si>
    <t xml:space="preserve"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</t>
  </si>
  <si>
    <t xml:space="preserve"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</t>
  </si>
  <si>
    <t>951 0409 0710022400  000</t>
  </si>
  <si>
    <t>951 0409 0710022400  244</t>
  </si>
  <si>
    <t xml:space="preserve">Расходы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</si>
  <si>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</si>
  <si>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</si>
  <si>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</si>
  <si>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</si>
  <si>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</si>
  <si>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</si>
  <si>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Прочая закупка товаров, работ и услуг для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</si>
  <si>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</si>
  <si>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</si>
  <si>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</si>
  <si>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</si>
  <si>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</si>
  <si>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</si>
  <si>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Благоустройство</t>
  </si>
  <si>
    <t xml:space="preserve">Культура   </t>
  </si>
  <si>
    <t>-</t>
  </si>
  <si>
    <r>
      <t xml:space="preserve">финансового органа           </t>
    </r>
    <r>
      <rPr>
        <b/>
        <sz val="8"/>
        <color indexed="8"/>
        <rFont val="Arial Cyr"/>
        <family val="0"/>
      </rPr>
      <t>АДМИНИСТРАЦИЯ ЛОЗНОВСКОГО СЕЛЬСКОГО ПОСЕЛЕНИЯ</t>
    </r>
  </si>
  <si>
    <t>БЮДЖЕТ ЛОЗНОВСКОГО СЕЛЬСКОГО ПОСЕЛЕНИЯ ЦИМЛЯНСКОГО РАЙОНА</t>
  </si>
  <si>
    <t>Пени по единому сельскохозяйственному налогу</t>
  </si>
  <si>
    <t>Администрация Лозновского сельского поселения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</si>
  <si>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</si>
  <si>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</si>
  <si>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Дотации бюджетам субъектов Российской Федерации и мкниципальных образований</t>
  </si>
  <si>
    <t>Дотации на выравнивание бюджетной обеспеченности</t>
  </si>
  <si>
    <t>Другие вопросы в области охраны окружающей среды</t>
  </si>
  <si>
    <t>182  1  05  01050  01  0000  110</t>
  </si>
  <si>
    <t>182  1  05  01012  01  0000  110</t>
  </si>
  <si>
    <t>Штрафы, санкции, возмещение ущерба</t>
  </si>
  <si>
    <t>Денежные взыскания (штрафы), установленные законами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</si>
  <si>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зачисленные в бюджеты поселений</t>
  </si>
  <si>
    <t>Земельный налог с организаций, обладающих земельным участком,расположенных в границах сельских поселений</t>
  </si>
  <si>
    <t>Земельный налог с физических лиц, обладающих земельным участком,расположенных в границах сельских поселений</t>
  </si>
  <si>
    <t>Земельный налог с организаций</t>
  </si>
  <si>
    <t>Земельный налог с физических лиц</t>
  </si>
  <si>
    <t>60257833000</t>
  </si>
  <si>
    <t xml:space="preserve">                                  3. Источники финансирования дефицита бюджета</t>
  </si>
  <si>
    <t xml:space="preserve">Код источника </t>
  </si>
  <si>
    <t>финансирования</t>
  </si>
  <si>
    <t xml:space="preserve">дефицита бюджета </t>
  </si>
  <si>
    <t>Источники финансирования дефицитов бюджетов - всего</t>
  </si>
  <si>
    <t>500</t>
  </si>
  <si>
    <t>000 90  00  00  00  00  0000  000</t>
  </si>
  <si>
    <t>Источники внутреннеого финансирования бюджета</t>
  </si>
  <si>
    <t>520</t>
  </si>
  <si>
    <t>Бюджетные кредиты от других бюджетов бюджетной системы Российской Федерации</t>
  </si>
  <si>
    <t>000 01 03 00 00 00 00 0000 000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</si>
  <si>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</si>
  <si>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</si>
  <si>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</si>
  <si>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000 01 03 00 00 10 00 0000 710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</si>
  <si>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</si>
  <si>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000 01 03 00 00 00 00 0000 800</t>
  </si>
  <si>
    <t xml:space="preserve">Погашение бюджетами поселений кредитов от других бюджетов бюджетной системы Российской Федерации в валюте Российской Федерации </t>
  </si>
  <si>
    <t>000 01 03 00 00 10 00 0000 810</t>
  </si>
  <si>
    <t>Изменение остатков средств на счетах по учету  средств бюджетов</t>
  </si>
  <si>
    <t>700</t>
  </si>
  <si>
    <t>000 01  05  00  00  00  0000  000</t>
  </si>
  <si>
    <t>Увеличение остатков средств бюджетов</t>
  </si>
  <si>
    <t>710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</si>
  <si>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</si>
  <si>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</si>
  <si>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</si>
  <si>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</si>
  <si>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</si>
  <si>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</si>
  <si>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</si>
  <si>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</si>
  <si>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720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</si>
  <si>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</si>
  <si>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</si>
  <si>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</si>
  <si>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</si>
  <si>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</si>
  <si>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поселений</t>
  </si>
  <si>
    <t>000 01  05  02  01  10  0000  610</t>
  </si>
  <si>
    <t xml:space="preserve">                                       (подпись)                (расшифровка подписи)</t>
  </si>
  <si>
    <t xml:space="preserve">                Форма 0503117  с.3</t>
  </si>
  <si>
    <t>Реализация направления расходов в рамках деятельности Администрации Лозновского сельского поселения(Уплата прочих  налогов, сборов и иных платежей)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</si>
  <si>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"Противодействие коррупции в Лозновском сельском поселении" муниципальной программы Лозновского сельского поселения "Обеспечение общественного порядка и противодействие преступности"(Иные закупки товаров, работ и услуг для обеспечения государственных(муниципальных) нужд)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</si>
  <si>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</si>
  <si>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</si>
  <si>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</si>
  <si>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</si>
  <si>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</si>
  <si>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</si>
  <si>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>Подпрограмма  «Создание условий для обеспечения качественными коммунальными услугами населения Лозновскогоо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</t>
  </si>
  <si>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</si>
  <si>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</si>
  <si>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</si>
  <si>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</si>
  <si>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</si>
  <si>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</si>
  <si>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</si>
  <si>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 xml:space="preserve">Код расхода </t>
  </si>
  <si>
    <t>Код</t>
  </si>
  <si>
    <t>стро-</t>
  </si>
  <si>
    <t>ки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</si>
  <si>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</si>
  <si>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</si>
  <si>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</si>
  <si>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</si>
  <si>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</si>
  <si>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</si>
  <si>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</si>
  <si>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</si>
  <si>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>Исполнено</t>
  </si>
  <si>
    <t xml:space="preserve"> 2. Расходы бюджета</t>
  </si>
  <si>
    <t>5</t>
  </si>
  <si>
    <t>6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</si>
  <si>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</si>
  <si>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</si>
  <si>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</si>
  <si>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</si>
  <si>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</si>
  <si>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</si>
  <si>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</si>
  <si>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по бюджетной </t>
  </si>
  <si>
    <t>классификации</t>
  </si>
  <si>
    <t>по бюджетной</t>
  </si>
  <si>
    <t xml:space="preserve">Код дохода </t>
  </si>
  <si>
    <t>Наименование</t>
  </si>
  <si>
    <t xml:space="preserve">                                      Форма по ОКУД</t>
  </si>
  <si>
    <t xml:space="preserve">      ОТЧЕТ ОБ ИСПОЛНЕНИИ БЮДЖЕТА</t>
  </si>
  <si>
    <t>,</t>
  </si>
  <si>
    <t>79230720</t>
  </si>
  <si>
    <t>951</t>
  </si>
  <si>
    <t xml:space="preserve">Наименование публично-правового образования   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</si>
  <si>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</si>
  <si>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</si>
  <si>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</si>
  <si>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</si>
  <si>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</si>
  <si>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</si>
  <si>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</si>
  <si>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</si>
  <si>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межбюджетные трансферты, передаваемые бюджетам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</si>
  <si>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</si>
  <si>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</si>
  <si>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Единый сельскохозяйственный налог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</si>
  <si>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</si>
  <si>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</si>
  <si>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</si>
  <si>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</si>
  <si>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</si>
  <si>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</si>
  <si>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</si>
  <si>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</si>
  <si>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</si>
  <si>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</si>
  <si>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</si>
  <si>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</si>
  <si>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</si>
  <si>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</si>
  <si>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</si>
  <si>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</si>
  <si>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</si>
  <si>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      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</si>
  <si>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</si>
  <si>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</si>
  <si>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</si>
  <si>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</si>
  <si>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</si>
  <si>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</si>
  <si>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</si>
  <si>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</si>
  <si>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</si>
  <si>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</si>
  <si>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182  1  05  01000  00  0000  110</t>
  </si>
  <si>
    <t>182  1  05  01010  01  0000  110</t>
  </si>
  <si>
    <t>182  1  05  01011  01  0000  110</t>
  </si>
  <si>
    <t>182  1  05  01020  01  0000  110</t>
  </si>
  <si>
    <t>182  1  05  01021  01  0000  110</t>
  </si>
  <si>
    <t>182  1  09  04000  00  0000  110</t>
  </si>
  <si>
    <t>182  1  09  04050  00  0000  110</t>
  </si>
  <si>
    <t>182  1  09  04053  10  0000  110</t>
  </si>
  <si>
    <t>815  1  11  05010  00  0000  120</t>
  </si>
  <si>
    <t>815  1  11  05013  10  0000  120</t>
  </si>
  <si>
    <t xml:space="preserve"> 1  09  00000  00  0000  000</t>
  </si>
  <si>
    <t>Итого внутренних оборотов</t>
  </si>
  <si>
    <t>Доходы бюджета - всего</t>
  </si>
  <si>
    <t>Расходы бюджета - ИТОГО</t>
  </si>
  <si>
    <t>951 0409 0000000 000 000</t>
  </si>
  <si>
    <t>Определение перечня должностных лиц, уполномоченных составлять протоколы об административных правонарушениях, предусмотренных частью 1 статьи 11.2 Областного закона от 25 октября 2002 года № 273-ЗС «Об административных правонарушениях»</t>
  </si>
  <si>
    <t>Доходы от продажи земельных участков, находящихся в собственности сельских поселений (за исключением земельных участков муниципальных автономных и бюджетных учреждений)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</si>
  <si>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</si>
  <si>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налога на имущество организаций и земельного налога</t>
  </si>
  <si>
    <t>Уплата прочих налогов, сборов и иных платежей</t>
  </si>
  <si>
    <t xml:space="preserve"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</t>
  </si>
  <si>
    <t xml:space="preserve"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</t>
  </si>
  <si>
    <t>Прочая закупка товаров, работ и 
 услуг для обеспечения государственных (муниципальных) нужд</t>
  </si>
  <si>
    <t>ОБРАЗОВАНИЕ</t>
  </si>
  <si>
    <t>Профессиональная подготовка, переподготовка и повышение квалификации</t>
  </si>
  <si>
    <t>Расходы на обеспечение деятельности муниципальных органов Лозновского сельского поселения в  рамках обеспечения деятельности Администрации Лозновского сельского поселения</t>
  </si>
  <si>
    <t>Пособия, компенсации и иные социальные выплаты гражданам, кроме публичных нормативных обязательств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</si>
  <si>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</t>
  </si>
  <si>
    <t>951 0409 0710073510  000</t>
  </si>
  <si>
    <t>951 0409 0710073510 244</t>
  </si>
  <si>
    <t>Тодыка Ю.А.</t>
  </si>
  <si>
    <t>ВОЗВРАТ ОСТАТКОВ СУБСИДИЙ, СУБВЕНЦИЙ И ИНЫХ МЕЖБЮДЖЕТНЫХ 
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</si>
  <si>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
 назначение, прошлых лет из бюджетов поселений</t>
  </si>
  <si>
    <t>ДОХОДЫ ОТ ОКАЗАНИЯ ПЛАТНЫХ УСЛУГ (РАБОТ) И КОМПЕНСАЦИИ ЗАТРАТ ГОСУДАРСТВА</t>
  </si>
  <si>
    <t>Прочие доходы от компенсации затрат  бюджетов поселений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</si>
  <si>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Лозновского сельского поселения (Иные закупки товаров, работ и услуг для обеспечения государственных (муниципальных) нужд)</t>
  </si>
  <si>
    <t>Прочие расходы в рамках обеспечения деятельности Администрации Лозновского сельского поселения(Иные закупки товаров, работ и услуг для обеспечения государственных (муниципальных) нужд)</t>
  </si>
  <si>
    <t>951 0113 9990099890  000</t>
  </si>
  <si>
    <t>951 0113 9990099890  244</t>
  </si>
  <si>
    <t xml:space="preserve">951 0409 07100S3510 244 </t>
  </si>
  <si>
    <t xml:space="preserve">951 0409 07100S3510 000 </t>
  </si>
  <si>
    <t>Обеспечение деятельности Администрации Лозновского сельского поселения</t>
  </si>
  <si>
    <t>Расходы на выплаты по оплате труда работников муниципальных органов Лозновского сельского поселения в рамках обеспечения деятельности Администрации Лозновского сельского поселения (Расходы на выплаты персоналу государственных (муниципальных) органов)</t>
  </si>
  <si>
    <t>Фонд оплаты труда государственных (муниципальных) органов</t>
  </si>
  <si>
    <t>Иные выплаты персоналу , 
 за исключением фонда оплаты труда</t>
  </si>
  <si>
    <t>Иные закупки товаров, работ, услуг для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</si>
  <si>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</si>
  <si>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Непрограммные расходы</t>
  </si>
  <si>
    <t>Подпрограмма «Комплексные меры противодействия злоупотреблению наркотиками и их незаконному обороту»</t>
  </si>
  <si>
    <t xml:space="preserve">Подпрограмма "Профилактика экстремизма и терроризма»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</si>
  <si>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Лозновского сельского поселения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</si>
  <si>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</si>
  <si>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 ) нужд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</si>
  <si>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Лозновского сельского поселения</t>
  </si>
  <si>
    <t xml:space="preserve"> Расходы на выплаты персоналу государственных (муниципальных) органов</t>
  </si>
  <si>
    <t>Подпрограмма "Пожарная безопасность"</t>
  </si>
  <si>
    <t>Подпрограмма "Обеспечение безопасности на воде"</t>
  </si>
  <si>
    <t xml:space="preserve">951 0409 07 0 00 00000 000 </t>
  </si>
  <si>
    <t>Подпрограмма «Развитие транспортной инфраструктуры»</t>
  </si>
  <si>
    <t xml:space="preserve">951 0409 07 1 00 00000 000 </t>
  </si>
  <si>
    <t xml:space="preserve">951 0409 07 1 00 S3510 240 </t>
  </si>
  <si>
    <t>951 0409 07 1 00 73510 240</t>
  </si>
  <si>
    <t>951 0409 0710022400 240</t>
  </si>
  <si>
    <t>Коммунальное хозяйство</t>
  </si>
  <si>
    <t>Муниципальная программа "Обеспечение качественными жилищно-коммунальными услугами населения"</t>
  </si>
  <si>
    <t>951 0502 01 0 00 00000 000</t>
  </si>
  <si>
    <t>951 0502 01 2 00 00000 000</t>
  </si>
  <si>
    <t>951 0502 01 2 00 23020 000</t>
  </si>
  <si>
    <t>951 0502 01 2 00 23020 240</t>
  </si>
  <si>
    <t>951 0502 01 2 00 23020 244</t>
  </si>
  <si>
    <t>Подпрограмма «Формирование комплексной системы управления отходами и вторичными материальными ресурсами»</t>
  </si>
  <si>
    <t>Экологическое просвещение в части информирования населения через средства массовой информации о природоохранной деятельности и состоянии окружающей среды и природных ресурсов Лозновского сельского поселения в рамках подпрограммы «Охрана окружающей среды» муниципальной программы Лозновского сельского поселения «Охрана окружающей среды и рациональное природопользование»</t>
  </si>
  <si>
    <t>Подпрограмма «Развитие культуры»</t>
  </si>
  <si>
    <t>Субсидии бюджетным учреждениям</t>
  </si>
  <si>
    <t>Социальные выплаты гражданам, кроме публичных нормативных социальных выплат</t>
  </si>
  <si>
    <t>Физическая культура</t>
  </si>
  <si>
    <t>Муниципальная программа Лозновскогосельского поселения «Защита населения и территории от чрезвычайных ситуаций, обеспечение пожарной безопасности и безопасности людей на водных  объектах»</t>
  </si>
  <si>
    <t>Расходы на обеспечение деятельности муниципальных органов Лозновского сельского поселения в рамках обеспечения деятельности Администрации Лозновского сельского поселения  (Иные закупки товаров, работ и услуг для обеспечения государственных (муниципальных) нужд)</t>
  </si>
  <si>
    <t>Реализация направления расходов в рамках обеспечения деятельности Администрации Лозновского сельского поселения (Уплата налогов, сборов и иных платежей)</t>
  </si>
  <si>
    <t>Непрограммные расходы муниципальных органов Лозновского сельского поселения</t>
  </si>
  <si>
    <t>Муниципальная программа Лозновского сельского поселения «Обеспечение общественного порядка и противодействие преступности»</t>
  </si>
  <si>
    <t>Муниципальная программа Лозновского сельского поселения «Развитие транспортной системы»</t>
  </si>
  <si>
    <t>Подпрограмма «Создание условий для обеспечения качественными коммунальными услугами населения Лозновского сельского поселения»</t>
  </si>
  <si>
    <t>Мероприятия по повышению качества водоснабжения населения в рамках подпрограммы "Создание условий для обеспечения качественными коммунальными усулгами населения Лозновского сельского поселения" муниципальной программы Лозновского сельского поселения "обеспечение качественными жилищно-коммунальными усулгами населения" (Иные закупки товаров, работ и усулг для обеспечения государственных (муниципальных) нужд)</t>
  </si>
  <si>
    <t>Подпрограмма «Благоустройство населенных пунктов Лозновского сельского поселения»</t>
  </si>
  <si>
    <t>Муниципальная программа Лозновского сельского поселения «Развитие культуры»</t>
  </si>
  <si>
    <t>Муниципальная программа Лозновского сельского поселения «Развитие физической культуры и спорта»</t>
  </si>
  <si>
    <t>Подпрограмма «Развитие физической культуры и массового спорта Лозновского сельского поселения»</t>
  </si>
  <si>
    <t xml:space="preserve">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</si>
  <si>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</si>
  <si>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</si>
  <si>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Расходы на софинансирование на повышение заработной платы работников муниципальных учреждений культуры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 "</t>
  </si>
  <si>
    <t xml:space="preserve">                                            (подпись)              (расшифровка подписи)</t>
  </si>
  <si>
    <t>Руководитель финансово-   __________________    Н.А.Самсонова</t>
  </si>
  <si>
    <t>экономической службы             (подпись)            (расшифровка подписи)</t>
  </si>
  <si>
    <t xml:space="preserve">Руководитель     __________________          Н.Г. Ершов   </t>
  </si>
  <si>
    <t>Подпрограмма «Противодействие коррупции в Лозновском сельском поселении»</t>
  </si>
  <si>
    <t>0502 00 0 00 00000 000</t>
  </si>
  <si>
    <t>000 8  50  00000  00  0000  000</t>
  </si>
  <si>
    <t>000 1  00  00000  00  0000  000</t>
  </si>
  <si>
    <t>000 1  01  00000  00  0000  000</t>
  </si>
  <si>
    <t>000 1  01  02000  01  0000  110</t>
  </si>
  <si>
    <t xml:space="preserve"> 000 1  01  02010  01  0000  110</t>
  </si>
  <si>
    <t>000 1  01  02020  01  0000  110</t>
  </si>
  <si>
    <t>000 1  01  02030  01  0000  110</t>
  </si>
  <si>
    <t>000 1  05  00000  00  0000  000</t>
  </si>
  <si>
    <t>000 1  05  03000  01  0000  110</t>
  </si>
  <si>
    <t>000 1  05  03010  01  0000  110</t>
  </si>
  <si>
    <t>000 1  05  03020  01  0000  110</t>
  </si>
  <si>
    <t xml:space="preserve"> 000 1  06  00000  00  0000  000</t>
  </si>
  <si>
    <t>000 1  06  01000  00  0000  110</t>
  </si>
  <si>
    <t>000 1  06  01030  10  0000  110</t>
  </si>
  <si>
    <t>000 1  06  06000  00  0000  110</t>
  </si>
  <si>
    <t>000 1  06  06030  00  0000  110</t>
  </si>
  <si>
    <t>000 1  06  06033  10  0000  110</t>
  </si>
  <si>
    <t>000 1  06  06040  00  0000  110</t>
  </si>
  <si>
    <t>000 1 06 6043 10 0000 110</t>
  </si>
  <si>
    <t>000  1  08  00000  00  0000  000</t>
  </si>
  <si>
    <t>000 1  08  04000  01  0000  110</t>
  </si>
  <si>
    <t>000 1  08  04020  01  0000  110</t>
  </si>
  <si>
    <t>000 1  11  00000  00  0000  000</t>
  </si>
  <si>
    <t>000 1  11  05000  00  0000  120</t>
  </si>
  <si>
    <t>000 1  11  05020  00  0000  120</t>
  </si>
  <si>
    <t>000 1  11  05025  10  0000  120</t>
  </si>
  <si>
    <t xml:space="preserve">000 1 11 07000 00 0000 120 </t>
  </si>
  <si>
    <t>000 1 11 07010 00 0000 120</t>
  </si>
  <si>
    <t>000 1 11 07015 10 0000 120</t>
  </si>
  <si>
    <t>000 1 13 00000 00 0000 000</t>
  </si>
  <si>
    <t>000 1 13 02995 00 0000 130</t>
  </si>
  <si>
    <t>000 1 13 02995 10 0000 130</t>
  </si>
  <si>
    <t>000 1  14  00000  00  0000  000</t>
  </si>
  <si>
    <t>000 1  14  06000  00  0000  430</t>
  </si>
  <si>
    <t>000 1 14 060 25 00 0000 430</t>
  </si>
  <si>
    <t>000 1 14 060 25 10 0000 430</t>
  </si>
  <si>
    <t xml:space="preserve">000 1 16  00000  00 0000 000 </t>
  </si>
  <si>
    <t>000 1  16 51040  00  0000  140</t>
  </si>
  <si>
    <t>000 1  16  51040  02  0000  140</t>
  </si>
  <si>
    <t>000  2  00  00000  00  0000  000</t>
  </si>
  <si>
    <t>000 2  02  00000  00  0000  000</t>
  </si>
  <si>
    <t>000 2  02  15001  10  0000  151</t>
  </si>
  <si>
    <t>000 2  02  30000  00  0000  151</t>
  </si>
  <si>
    <t>000 2  02  35118  00  0000  151</t>
  </si>
  <si>
    <t>000 2  02  30024  00  0000  151</t>
  </si>
  <si>
    <t>000 2  02  30024  10  0000  151</t>
  </si>
  <si>
    <t>000 2  02  40000  00  0000  151</t>
  </si>
  <si>
    <t>000 2  02  49999  00  0000  151</t>
  </si>
  <si>
    <t>000 2  02  49999  10  0000  151</t>
  </si>
  <si>
    <t>000 2 19 00000 00 0000 000</t>
  </si>
  <si>
    <t>000 2 19 60000 10 0000 151</t>
  </si>
  <si>
    <t xml:space="preserve"> 000 8 70 00000 00 0000 000</t>
  </si>
  <si>
    <t>000 8 70 00000 00 0000 000</t>
  </si>
  <si>
    <t xml:space="preserve">000 9600  00 0 00 00000  000  </t>
  </si>
  <si>
    <t xml:space="preserve">951 0000 00 0 00 00000 000 </t>
  </si>
  <si>
    <t xml:space="preserve"> 951  0100  00 0 00 00000  000 </t>
  </si>
  <si>
    <t xml:space="preserve">951 0104 0000000000 000 </t>
  </si>
  <si>
    <t xml:space="preserve">951 0104 8900000000 000 </t>
  </si>
  <si>
    <t>951 0104 89100 00000 000</t>
  </si>
  <si>
    <t xml:space="preserve">951 0104 8910000110 120 </t>
  </si>
  <si>
    <t xml:space="preserve">951 0104 8910000110 121 </t>
  </si>
  <si>
    <t xml:space="preserve">951 0104 8910000110 122 </t>
  </si>
  <si>
    <t xml:space="preserve">951 0104 8910000110 129 </t>
  </si>
  <si>
    <t>951 0104 89 1 00 00190 000</t>
  </si>
  <si>
    <t xml:space="preserve">951 0104 89 1 0000190 240 </t>
  </si>
  <si>
    <t xml:space="preserve">951 0104 89 1 00 00190 244 </t>
  </si>
  <si>
    <t xml:space="preserve">951 0104 89 1 00 99990 850 </t>
  </si>
  <si>
    <t xml:space="preserve">951 0104 8910099990 851 </t>
  </si>
  <si>
    <t xml:space="preserve">951 0104 8910099990 852 </t>
  </si>
  <si>
    <t>951 0104 8910099990 853</t>
  </si>
  <si>
    <t xml:space="preserve">951 0104 99  0 00 00000 000 </t>
  </si>
  <si>
    <t xml:space="preserve">951 0104 99 9 00 00000 000 </t>
  </si>
  <si>
    <t xml:space="preserve">951 0104 9990072390 000 </t>
  </si>
  <si>
    <t xml:space="preserve">951 0104 9990072390 244 </t>
  </si>
  <si>
    <t xml:space="preserve">951 0113 0000000000 000 </t>
  </si>
  <si>
    <t>951 0113 02 0 00 00000 000</t>
  </si>
  <si>
    <t>951 0113 02 1 00 00000 000</t>
  </si>
  <si>
    <t xml:space="preserve">951 0113 0210021540 000 </t>
  </si>
  <si>
    <t xml:space="preserve">951 0113 0210021540 244 </t>
  </si>
  <si>
    <t>951 0113 02 2 00 00000 000</t>
  </si>
  <si>
    <t>951 0113 02 3 00 00000 000</t>
  </si>
  <si>
    <t xml:space="preserve">951 0113 0220021610 244 </t>
  </si>
  <si>
    <t xml:space="preserve">951 0113 0220021610 000 </t>
  </si>
  <si>
    <t xml:space="preserve">951 0113 0230021620 000 </t>
  </si>
  <si>
    <t>951 0113 0230021620 244</t>
  </si>
  <si>
    <t>951 0113 89 1 00 00000 000</t>
  </si>
  <si>
    <t xml:space="preserve">951 0113 89 1 00 99990 850 </t>
  </si>
  <si>
    <t xml:space="preserve">951 0113 89 1 00 99990 852 </t>
  </si>
  <si>
    <t xml:space="preserve">951 0113 89 1 00 99990 853 </t>
  </si>
  <si>
    <t>951 0113 99 9 00 00000 000</t>
  </si>
  <si>
    <t xml:space="preserve">951 0113 9990021020 000 </t>
  </si>
  <si>
    <t>951 0113 99 9 00 21020 200</t>
  </si>
  <si>
    <t>951 0113 99 9 00 21020 240</t>
  </si>
  <si>
    <t xml:space="preserve">951 0113 9990021020 244 </t>
  </si>
  <si>
    <t>951 0113 9990028320 000</t>
  </si>
  <si>
    <t>951 0113 99 9 00 28320 200</t>
  </si>
  <si>
    <t>951 0113 99 9 0028320 240</t>
  </si>
  <si>
    <t>951 0113 9990028320 244</t>
  </si>
  <si>
    <t xml:space="preserve">951 0200 0000000 000 </t>
  </si>
  <si>
    <t xml:space="preserve">951 0203 0000000000 000 </t>
  </si>
  <si>
    <t xml:space="preserve">951 0203 9990000000 000 </t>
  </si>
  <si>
    <t xml:space="preserve">951 0203 9990051180 000 </t>
  </si>
  <si>
    <t>951 0203 99 9 00 51180 120</t>
  </si>
  <si>
    <t xml:space="preserve">951 0203 9990051180 121 </t>
  </si>
  <si>
    <t>951 0203 9990051180 129</t>
  </si>
  <si>
    <t xml:space="preserve">951 0300 0000000000 000 </t>
  </si>
  <si>
    <t xml:space="preserve">951 0309 000000000 000 </t>
  </si>
  <si>
    <t>951 0309 03 0 00 00000 000</t>
  </si>
  <si>
    <t>951 0309 03 1 00 00000 000</t>
  </si>
  <si>
    <t xml:space="preserve">951 0309 0310021670 000 </t>
  </si>
  <si>
    <t>951 0309 03 1 00 21670 240</t>
  </si>
  <si>
    <t>951 0309 0310021670 244</t>
  </si>
  <si>
    <t>951 0309 03 3 00 00000 000</t>
  </si>
  <si>
    <t>951 0309 0330021710 000</t>
  </si>
  <si>
    <t>951 0309 03 3 00 21710 240</t>
  </si>
  <si>
    <t xml:space="preserve">951 0309 0330021710 244 </t>
  </si>
  <si>
    <t xml:space="preserve">951 0500 0000000000 000 </t>
  </si>
  <si>
    <t xml:space="preserve">951 0503 0000000000 000 </t>
  </si>
  <si>
    <t>951 0503 01 0 00 00000 000</t>
  </si>
  <si>
    <t xml:space="preserve">951 0503 0120000000 000 </t>
  </si>
  <si>
    <t xml:space="preserve">951 0503 0120023010 000 </t>
  </si>
  <si>
    <t>951 0503 01 2 00 23010 240</t>
  </si>
  <si>
    <t xml:space="preserve">951 0503 0120023010 244 </t>
  </si>
  <si>
    <t>951 0503 01 3 00 00000 000</t>
  </si>
  <si>
    <t>951 0503 0130023030 000</t>
  </si>
  <si>
    <t>951 0503 01 3 00 23030 240</t>
  </si>
  <si>
    <t xml:space="preserve">951 0503 0130023030 244 </t>
  </si>
  <si>
    <t>951 0503 0130023040 000</t>
  </si>
  <si>
    <t>951 0503 01 3 00 23040 240</t>
  </si>
  <si>
    <t xml:space="preserve">951 0503 0130023040 244 </t>
  </si>
  <si>
    <t xml:space="preserve">951 0600 0000000000 000 </t>
  </si>
  <si>
    <t xml:space="preserve">951 0605 0000000 000 </t>
  </si>
  <si>
    <t>951 0605 05 2 00 00000 000</t>
  </si>
  <si>
    <t>951 0605 0520021680 000</t>
  </si>
  <si>
    <t>951 0605 05 2 00 21680 240</t>
  </si>
  <si>
    <t xml:space="preserve">951 0605 0520021680 244 </t>
  </si>
  <si>
    <t>951 0700 0000000000 000</t>
  </si>
  <si>
    <t>951 0705 0000000000 000</t>
  </si>
  <si>
    <t>951 0705 89 1 00 00000 000</t>
  </si>
  <si>
    <t>951 0705 8910000190 000</t>
  </si>
  <si>
    <t>951 0705 8910000190 244</t>
  </si>
  <si>
    <t>951 0800 0000000000 000</t>
  </si>
  <si>
    <t>951 0801 0000000 000 000</t>
  </si>
  <si>
    <t>951 0801 04 0 00 00000 000</t>
  </si>
  <si>
    <t>951 0801 04 1 00 00000 000</t>
  </si>
  <si>
    <t xml:space="preserve">951 0801 0410000590 600 </t>
  </si>
  <si>
    <t>951 0801 04 1 00 00590 610</t>
  </si>
  <si>
    <t>951 0801 0410000590 611</t>
  </si>
  <si>
    <t>951 0801  0410073850 600</t>
  </si>
  <si>
    <t>951 0801 0410073850 610</t>
  </si>
  <si>
    <t>951 0801 0410073850 611</t>
  </si>
  <si>
    <t>951 0801 04100S3850 600</t>
  </si>
  <si>
    <t>951 0801 04100S3850 610</t>
  </si>
  <si>
    <t>951 0801 04100S3850 611</t>
  </si>
  <si>
    <t xml:space="preserve">951 1000 0000000000 000 </t>
  </si>
  <si>
    <t xml:space="preserve">951 1001 0000000000 000 </t>
  </si>
  <si>
    <t>951 1001 99 9 00 00000 000</t>
  </si>
  <si>
    <t>951 1001 9990010050 000</t>
  </si>
  <si>
    <t>951 1001 999 00 10050 320</t>
  </si>
  <si>
    <t>951 1001 9990010050 321</t>
  </si>
  <si>
    <t>951 1100 0000000 000 000</t>
  </si>
  <si>
    <t>951 1101 00 0 00 00000 000</t>
  </si>
  <si>
    <t>951 1101 06 0 00 00000 000</t>
  </si>
  <si>
    <t>951 1101 06 1 00 00000 000</t>
  </si>
  <si>
    <t xml:space="preserve">951 1101 0610021950 000 </t>
  </si>
  <si>
    <t>951 1101 06 1 00 21950 240</t>
  </si>
  <si>
    <t xml:space="preserve">951 1101 0610021950 244 </t>
  </si>
  <si>
    <t>Мероприятия, осуществляемые за счет остатков ликвидируемого муниципального дорожного фонда в целях выполнения обязательств, связанных с принятием объектов дорожной деятельности в муниципальную собственность (Иные закупки товаров, работ и услуг для обеспечения государственных (муниципальных) нужд)</t>
  </si>
  <si>
    <t>950 0113 9990099890  244</t>
  </si>
  <si>
    <t>Прочие межбюджетные трансферты общего характера</t>
  </si>
  <si>
    <t>951 14 00 0000000 000 000</t>
  </si>
  <si>
    <t>ОХРАНА ОКРУЖАЮЩЕЙ СРЕДЫ</t>
  </si>
  <si>
    <t>СОЦИАЛЬНОЕ ОБЕСПЕЧЕНИЕ</t>
  </si>
  <si>
    <t>ФИЗИЧЕСКАЯ КУЛЬТУРА И СПОРТ</t>
  </si>
  <si>
    <t>МЕЖБЮДЖЕТНЫЕ ТРАНСФЕРТЫ ОБЩЕГО ХАРАКТЕРА БЮДЖЕТНОЙ СИСТЕМЫ РОССИЙСКОЙ ФЕДЕРАЦИИ</t>
  </si>
  <si>
    <t>Межбюджетные трансферты</t>
  </si>
  <si>
    <t>Иные межбюджетные трансферты за счет остатков ликвидируемого муниципального дорожного фонда по осуществлению дорожной деятельности на территории сельского поселения</t>
  </si>
  <si>
    <t xml:space="preserve">951 1403 0000000000 000 </t>
  </si>
  <si>
    <t xml:space="preserve">951 1403 0700000000 000 </t>
  </si>
  <si>
    <t xml:space="preserve">951 1403 0710000000 000 </t>
  </si>
  <si>
    <t xml:space="preserve">951 1403 0710086010 500 </t>
  </si>
  <si>
    <t xml:space="preserve">951 1403 0710086010 540 </t>
  </si>
  <si>
    <t xml:space="preserve">                  1 мая 2017 года</t>
  </si>
  <si>
    <t>01.05.2017</t>
  </si>
  <si>
    <t>02 мая 2017 год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</si>
</sst>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0_ ;[Red]\-0.00\ "/>
    <numFmt numFmtId="189" formatCode="[$-FC19]d\ mmmm\ yyyy\ &quot;г.&quot;"/>
    <numFmt numFmtId="190" formatCode="#,##0.00_ ;[Red]\-#,##0.00\ 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"/>
    <numFmt numFmtId="196" formatCode="#,##0.00_ ;\-#,##0.00\ 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49" fontId="6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right"/>
    </xf>
    <xf numFmtId="4" fontId="6" fillId="33" borderId="13" xfId="0" applyNumberFormat="1" applyFont="1" applyFill="1" applyBorder="1" applyAlignment="1">
      <alignment horizontal="right"/>
    </xf>
    <xf numFmtId="49" fontId="6" fillId="33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Continuous"/>
    </xf>
    <xf numFmtId="49" fontId="6" fillId="33" borderId="12" xfId="0" applyNumberFormat="1" applyFont="1" applyFill="1" applyBorder="1" applyAlignment="1">
      <alignment horizontal="center"/>
    </xf>
    <xf numFmtId="4" fontId="6" fillId="33" borderId="14" xfId="0" applyNumberFormat="1" applyFont="1" applyFill="1" applyBorder="1" applyAlignment="1">
      <alignment horizontal="right"/>
    </xf>
    <xf numFmtId="0" fontId="5" fillId="33" borderId="15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" fontId="5" fillId="33" borderId="0" xfId="0" applyNumberFormat="1" applyFont="1" applyFill="1" applyAlignment="1">
      <alignment/>
    </xf>
    <xf numFmtId="0" fontId="6" fillId="33" borderId="18" xfId="0" applyFont="1" applyFill="1" applyBorder="1" applyAlignment="1">
      <alignment horizontal="left" wrapText="1"/>
    </xf>
    <xf numFmtId="0" fontId="8" fillId="33" borderId="0" xfId="0" applyFont="1" applyFill="1" applyAlignment="1">
      <alignment/>
    </xf>
    <xf numFmtId="0" fontId="6" fillId="33" borderId="0" xfId="0" applyFont="1" applyFill="1" applyBorder="1" applyAlignment="1">
      <alignment horizontal="left" wrapText="1"/>
    </xf>
    <xf numFmtId="0" fontId="6" fillId="33" borderId="19" xfId="0" applyFont="1" applyFill="1" applyBorder="1" applyAlignment="1">
      <alignment horizontal="center" wrapText="1"/>
    </xf>
    <xf numFmtId="49" fontId="6" fillId="33" borderId="20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Continuous"/>
    </xf>
    <xf numFmtId="49" fontId="6" fillId="33" borderId="22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Alignment="1">
      <alignment/>
    </xf>
    <xf numFmtId="49" fontId="6" fillId="33" borderId="22" xfId="0" applyNumberFormat="1" applyFont="1" applyFill="1" applyBorder="1" applyAlignment="1">
      <alignment horizontal="centerContinuous"/>
    </xf>
    <xf numFmtId="49" fontId="6" fillId="33" borderId="24" xfId="0" applyNumberFormat="1" applyFont="1" applyFill="1" applyBorder="1" applyAlignment="1">
      <alignment horizontal="centerContinuous"/>
    </xf>
    <xf numFmtId="49" fontId="6" fillId="33" borderId="0" xfId="0" applyNumberFormat="1" applyFont="1" applyFill="1" applyBorder="1" applyAlignment="1">
      <alignment horizontal="centerContinuous"/>
    </xf>
    <xf numFmtId="0" fontId="6" fillId="33" borderId="16" xfId="0" applyFont="1" applyFill="1" applyBorder="1" applyAlignment="1">
      <alignment horizontal="left"/>
    </xf>
    <xf numFmtId="0" fontId="6" fillId="33" borderId="0" xfId="0" applyFont="1" applyFill="1" applyAlignment="1">
      <alignment horizontal="center"/>
    </xf>
    <xf numFmtId="49" fontId="6" fillId="33" borderId="25" xfId="0" applyNumberFormat="1" applyFont="1" applyFill="1" applyBorder="1" applyAlignment="1">
      <alignment horizontal="center" vertical="center"/>
    </xf>
    <xf numFmtId="49" fontId="6" fillId="33" borderId="26" xfId="0" applyNumberFormat="1" applyFont="1" applyFill="1" applyBorder="1" applyAlignment="1">
      <alignment horizontal="left" wrapText="1"/>
    </xf>
    <xf numFmtId="0" fontId="6" fillId="33" borderId="27" xfId="0" applyFont="1" applyFill="1" applyBorder="1" applyAlignment="1">
      <alignment horizontal="left" wrapText="1"/>
    </xf>
    <xf numFmtId="49" fontId="6" fillId="33" borderId="27" xfId="0" applyNumberFormat="1" applyFont="1" applyFill="1" applyBorder="1" applyAlignment="1">
      <alignment horizontal="left" wrapText="1"/>
    </xf>
    <xf numFmtId="49" fontId="6" fillId="33" borderId="27" xfId="0" applyNumberFormat="1" applyFont="1" applyFill="1" applyBorder="1" applyAlignment="1">
      <alignment horizontal="center"/>
    </xf>
    <xf numFmtId="4" fontId="6" fillId="33" borderId="27" xfId="0" applyNumberFormat="1" applyFont="1" applyFill="1" applyBorder="1" applyAlignment="1">
      <alignment horizontal="center"/>
    </xf>
    <xf numFmtId="4" fontId="6" fillId="33" borderId="27" xfId="0" applyNumberFormat="1" applyFont="1" applyFill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5" fillId="34" borderId="0" xfId="0" applyFont="1" applyFill="1" applyAlignment="1">
      <alignment/>
    </xf>
    <xf numFmtId="49" fontId="6" fillId="33" borderId="29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6" fillId="33" borderId="15" xfId="0" applyFont="1" applyFill="1" applyBorder="1" applyAlignment="1">
      <alignment horizontal="left"/>
    </xf>
    <xf numFmtId="0" fontId="6" fillId="33" borderId="15" xfId="0" applyFont="1" applyFill="1" applyBorder="1" applyAlignment="1">
      <alignment/>
    </xf>
    <xf numFmtId="49" fontId="6" fillId="33" borderId="15" xfId="0" applyNumberFormat="1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4" fillId="0" borderId="27" xfId="0" applyNumberFormat="1" applyFont="1" applyBorder="1" applyAlignment="1">
      <alignment wrapText="1"/>
    </xf>
    <xf numFmtId="1" fontId="4" fillId="0" borderId="2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right"/>
    </xf>
    <xf numFmtId="0" fontId="6" fillId="33" borderId="28" xfId="0" applyFont="1" applyFill="1" applyBorder="1" applyAlignment="1">
      <alignment horizontal="center" vertical="center"/>
    </xf>
    <xf numFmtId="49" fontId="6" fillId="33" borderId="27" xfId="0" applyNumberFormat="1" applyFont="1" applyFill="1" applyBorder="1" applyAlignment="1">
      <alignment horizontal="center" wrapText="1"/>
    </xf>
    <xf numFmtId="49" fontId="4" fillId="0" borderId="27" xfId="0" applyNumberFormat="1" applyFont="1" applyBorder="1" applyAlignment="1">
      <alignment horizontal="center"/>
    </xf>
    <xf numFmtId="4" fontId="4" fillId="33" borderId="27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6" fillId="0" borderId="27" xfId="0" applyNumberFormat="1" applyFont="1" applyFill="1" applyBorder="1" applyAlignment="1">
      <alignment horizontal="right"/>
    </xf>
    <xf numFmtId="0" fontId="5" fillId="33" borderId="15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9" fillId="33" borderId="0" xfId="0" applyFont="1" applyFill="1" applyBorder="1" applyAlignment="1">
      <alignment/>
    </xf>
    <xf numFmtId="4" fontId="6" fillId="33" borderId="20" xfId="0" applyNumberFormat="1" applyFont="1" applyFill="1" applyBorder="1" applyAlignment="1">
      <alignment horizontal="right"/>
    </xf>
    <xf numFmtId="49" fontId="6" fillId="35" borderId="27" xfId="0" applyNumberFormat="1" applyFont="1" applyFill="1" applyBorder="1" applyAlignment="1">
      <alignment horizontal="center"/>
    </xf>
    <xf numFmtId="4" fontId="6" fillId="35" borderId="27" xfId="0" applyNumberFormat="1" applyFont="1" applyFill="1" applyBorder="1" applyAlignment="1">
      <alignment horizontal="right"/>
    </xf>
    <xf numFmtId="49" fontId="6" fillId="0" borderId="27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" fontId="4" fillId="35" borderId="27" xfId="0" applyNumberFormat="1" applyFont="1" applyFill="1" applyBorder="1" applyAlignment="1">
      <alignment horizontal="right"/>
    </xf>
    <xf numFmtId="4" fontId="6" fillId="33" borderId="0" xfId="0" applyNumberFormat="1" applyFont="1" applyFill="1" applyAlignment="1">
      <alignment/>
    </xf>
    <xf numFmtId="4" fontId="5" fillId="33" borderId="15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28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 horizontal="center"/>
    </xf>
    <xf numFmtId="4" fontId="6" fillId="33" borderId="28" xfId="0" applyNumberFormat="1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center"/>
    </xf>
    <xf numFmtId="0" fontId="4" fillId="35" borderId="27" xfId="0" applyNumberFormat="1" applyFont="1" applyFill="1" applyBorder="1" applyAlignment="1">
      <alignment wrapText="1"/>
    </xf>
    <xf numFmtId="1" fontId="4" fillId="35" borderId="27" xfId="0" applyNumberFormat="1" applyFont="1" applyFill="1" applyBorder="1" applyAlignment="1">
      <alignment horizontal="center"/>
    </xf>
    <xf numFmtId="49" fontId="4" fillId="35" borderId="27" xfId="0" applyNumberFormat="1" applyFont="1" applyFill="1" applyBorder="1" applyAlignment="1">
      <alignment horizontal="center"/>
    </xf>
    <xf numFmtId="0" fontId="4" fillId="36" borderId="30" xfId="0" applyNumberFormat="1" applyFont="1" applyFill="1" applyBorder="1" applyAlignment="1">
      <alignment wrapText="1"/>
    </xf>
    <xf numFmtId="1" fontId="4" fillId="36" borderId="30" xfId="0" applyNumberFormat="1" applyFont="1" applyFill="1" applyBorder="1" applyAlignment="1">
      <alignment horizontal="center"/>
    </xf>
    <xf numFmtId="49" fontId="4" fillId="36" borderId="30" xfId="0" applyNumberFormat="1" applyFont="1" applyFill="1" applyBorder="1" applyAlignment="1">
      <alignment horizontal="center"/>
    </xf>
    <xf numFmtId="4" fontId="4" fillId="36" borderId="30" xfId="0" applyNumberFormat="1" applyFont="1" applyFill="1" applyBorder="1" applyAlignment="1">
      <alignment horizontal="right"/>
    </xf>
    <xf numFmtId="4" fontId="6" fillId="36" borderId="27" xfId="0" applyNumberFormat="1" applyFont="1" applyFill="1" applyBorder="1" applyAlignment="1">
      <alignment horizontal="right"/>
    </xf>
    <xf numFmtId="0" fontId="4" fillId="37" borderId="27" xfId="0" applyNumberFormat="1" applyFont="1" applyFill="1" applyBorder="1" applyAlignment="1">
      <alignment wrapText="1"/>
    </xf>
    <xf numFmtId="1" fontId="4" fillId="37" borderId="27" xfId="0" applyNumberFormat="1" applyFont="1" applyFill="1" applyBorder="1" applyAlignment="1">
      <alignment horizontal="center"/>
    </xf>
    <xf numFmtId="49" fontId="4" fillId="37" borderId="27" xfId="0" applyNumberFormat="1" applyFont="1" applyFill="1" applyBorder="1" applyAlignment="1">
      <alignment horizontal="center"/>
    </xf>
    <xf numFmtId="4" fontId="4" fillId="37" borderId="27" xfId="0" applyNumberFormat="1" applyFont="1" applyFill="1" applyBorder="1" applyAlignment="1">
      <alignment horizontal="right"/>
    </xf>
    <xf numFmtId="4" fontId="6" fillId="37" borderId="27" xfId="0" applyNumberFormat="1" applyFont="1" applyFill="1" applyBorder="1" applyAlignment="1">
      <alignment horizontal="right"/>
    </xf>
    <xf numFmtId="4" fontId="5" fillId="38" borderId="0" xfId="0" applyNumberFormat="1" applyFont="1" applyFill="1" applyAlignment="1">
      <alignment/>
    </xf>
    <xf numFmtId="0" fontId="5" fillId="38" borderId="0" xfId="0" applyFont="1" applyFill="1" applyAlignment="1">
      <alignment/>
    </xf>
    <xf numFmtId="1" fontId="4" fillId="39" borderId="31" xfId="0" applyNumberFormat="1" applyFont="1" applyFill="1" applyBorder="1" applyAlignment="1">
      <alignment horizontal="center"/>
    </xf>
    <xf numFmtId="1" fontId="4" fillId="40" borderId="27" xfId="0" applyNumberFormat="1" applyFont="1" applyFill="1" applyBorder="1" applyAlignment="1">
      <alignment horizontal="center"/>
    </xf>
    <xf numFmtId="49" fontId="4" fillId="40" borderId="27" xfId="0" applyNumberFormat="1" applyFont="1" applyFill="1" applyBorder="1" applyAlignment="1">
      <alignment horizontal="center"/>
    </xf>
    <xf numFmtId="4" fontId="4" fillId="40" borderId="27" xfId="0" applyNumberFormat="1" applyFont="1" applyFill="1" applyBorder="1" applyAlignment="1">
      <alignment horizontal="right"/>
    </xf>
    <xf numFmtId="1" fontId="4" fillId="41" borderId="12" xfId="0" applyNumberFormat="1" applyFont="1" applyFill="1" applyBorder="1" applyAlignment="1">
      <alignment horizontal="center"/>
    </xf>
    <xf numFmtId="49" fontId="4" fillId="41" borderId="12" xfId="0" applyNumberFormat="1" applyFont="1" applyFill="1" applyBorder="1" applyAlignment="1">
      <alignment horizontal="center"/>
    </xf>
    <xf numFmtId="4" fontId="4" fillId="41" borderId="12" xfId="0" applyNumberFormat="1" applyFont="1" applyFill="1" applyBorder="1" applyAlignment="1">
      <alignment horizontal="right"/>
    </xf>
    <xf numFmtId="49" fontId="6" fillId="41" borderId="27" xfId="0" applyNumberFormat="1" applyFont="1" applyFill="1" applyBorder="1" applyAlignment="1">
      <alignment horizontal="center"/>
    </xf>
    <xf numFmtId="4" fontId="6" fillId="41" borderId="27" xfId="0" applyNumberFormat="1" applyFont="1" applyFill="1" applyBorder="1" applyAlignment="1">
      <alignment horizontal="right"/>
    </xf>
    <xf numFmtId="4" fontId="4" fillId="41" borderId="27" xfId="0" applyNumberFormat="1" applyFont="1" applyFill="1" applyBorder="1" applyAlignment="1">
      <alignment horizontal="right"/>
    </xf>
    <xf numFmtId="190" fontId="6" fillId="33" borderId="0" xfId="0" applyNumberFormat="1" applyFont="1" applyFill="1" applyAlignment="1">
      <alignment/>
    </xf>
    <xf numFmtId="190" fontId="5" fillId="33" borderId="15" xfId="0" applyNumberFormat="1" applyFont="1" applyFill="1" applyBorder="1" applyAlignment="1">
      <alignment/>
    </xf>
    <xf numFmtId="190" fontId="6" fillId="33" borderId="28" xfId="0" applyNumberFormat="1" applyFont="1" applyFill="1" applyBorder="1" applyAlignment="1">
      <alignment horizontal="center"/>
    </xf>
    <xf numFmtId="190" fontId="6" fillId="33" borderId="10" xfId="0" applyNumberFormat="1" applyFont="1" applyFill="1" applyBorder="1" applyAlignment="1">
      <alignment horizontal="center" vertical="center"/>
    </xf>
    <xf numFmtId="190" fontId="6" fillId="33" borderId="12" xfId="0" applyNumberFormat="1" applyFont="1" applyFill="1" applyBorder="1" applyAlignment="1">
      <alignment horizontal="center" vertical="center"/>
    </xf>
    <xf numFmtId="190" fontId="6" fillId="33" borderId="28" xfId="0" applyNumberFormat="1" applyFont="1" applyFill="1" applyBorder="1" applyAlignment="1">
      <alignment horizontal="center" vertical="center"/>
    </xf>
    <xf numFmtId="190" fontId="4" fillId="39" borderId="32" xfId="0" applyNumberFormat="1" applyFont="1" applyFill="1" applyBorder="1" applyAlignment="1">
      <alignment horizontal="right"/>
    </xf>
    <xf numFmtId="190" fontId="4" fillId="33" borderId="27" xfId="0" applyNumberFormat="1" applyFont="1" applyFill="1" applyBorder="1" applyAlignment="1">
      <alignment horizontal="right"/>
    </xf>
    <xf numFmtId="190" fontId="6" fillId="0" borderId="27" xfId="0" applyNumberFormat="1" applyFont="1" applyFill="1" applyBorder="1" applyAlignment="1">
      <alignment horizontal="right"/>
    </xf>
    <xf numFmtId="190" fontId="6" fillId="35" borderId="27" xfId="0" applyNumberFormat="1" applyFont="1" applyFill="1" applyBorder="1" applyAlignment="1">
      <alignment horizontal="right"/>
    </xf>
    <xf numFmtId="190" fontId="6" fillId="33" borderId="27" xfId="0" applyNumberFormat="1" applyFont="1" applyFill="1" applyBorder="1" applyAlignment="1">
      <alignment horizontal="right"/>
    </xf>
    <xf numFmtId="190" fontId="4" fillId="0" borderId="27" xfId="0" applyNumberFormat="1" applyFont="1" applyFill="1" applyBorder="1" applyAlignment="1">
      <alignment horizontal="right"/>
    </xf>
    <xf numFmtId="190" fontId="6" fillId="41" borderId="27" xfId="0" applyNumberFormat="1" applyFont="1" applyFill="1" applyBorder="1" applyAlignment="1">
      <alignment horizontal="right"/>
    </xf>
    <xf numFmtId="190" fontId="6" fillId="33" borderId="0" xfId="0" applyNumberFormat="1" applyFont="1" applyFill="1" applyBorder="1" applyAlignment="1">
      <alignment horizontal="center"/>
    </xf>
    <xf numFmtId="190" fontId="6" fillId="33" borderId="32" xfId="0" applyNumberFormat="1" applyFont="1" applyFill="1" applyBorder="1" applyAlignment="1">
      <alignment horizontal="center"/>
    </xf>
    <xf numFmtId="190" fontId="5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 wrapText="1"/>
    </xf>
    <xf numFmtId="49" fontId="6" fillId="33" borderId="0" xfId="0" applyNumberFormat="1" applyFont="1" applyFill="1" applyBorder="1" applyAlignment="1">
      <alignment wrapText="1"/>
    </xf>
    <xf numFmtId="49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49" fontId="6" fillId="33" borderId="0" xfId="0" applyNumberFormat="1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left"/>
    </xf>
    <xf numFmtId="49" fontId="6" fillId="33" borderId="0" xfId="0" applyNumberFormat="1" applyFont="1" applyFill="1" applyBorder="1" applyAlignment="1">
      <alignment horizontal="left" wrapText="1"/>
    </xf>
    <xf numFmtId="0" fontId="6" fillId="33" borderId="27" xfId="0" applyFont="1" applyFill="1" applyBorder="1" applyAlignment="1">
      <alignment horizontal="left"/>
    </xf>
    <xf numFmtId="0" fontId="6" fillId="33" borderId="27" xfId="0" applyFont="1" applyFill="1" applyBorder="1" applyAlignment="1">
      <alignment horizontal="center"/>
    </xf>
    <xf numFmtId="49" fontId="6" fillId="33" borderId="27" xfId="0" applyNumberFormat="1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15" fillId="0" borderId="27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27" xfId="0" applyFont="1" applyBorder="1" applyAlignment="1">
      <alignment wrapText="1"/>
    </xf>
    <xf numFmtId="0" fontId="5" fillId="35" borderId="0" xfId="0" applyFont="1" applyFill="1" applyAlignment="1">
      <alignment/>
    </xf>
    <xf numFmtId="0" fontId="10" fillId="41" borderId="0" xfId="0" applyFont="1" applyFill="1" applyBorder="1" applyAlignment="1">
      <alignment wrapText="1"/>
    </xf>
    <xf numFmtId="2" fontId="10" fillId="41" borderId="27" xfId="0" applyNumberFormat="1" applyFont="1" applyFill="1" applyBorder="1" applyAlignment="1">
      <alignment wrapText="1"/>
    </xf>
    <xf numFmtId="2" fontId="10" fillId="0" borderId="27" xfId="0" applyNumberFormat="1" applyFont="1" applyFill="1" applyBorder="1" applyAlignment="1">
      <alignment wrapText="1"/>
    </xf>
    <xf numFmtId="49" fontId="6" fillId="33" borderId="33" xfId="0" applyNumberFormat="1" applyFont="1" applyFill="1" applyBorder="1" applyAlignment="1">
      <alignment horizontal="left" wrapText="1"/>
    </xf>
    <xf numFmtId="0" fontId="4" fillId="0" borderId="27" xfId="0" applyNumberFormat="1" applyFont="1" applyFill="1" applyBorder="1" applyAlignment="1">
      <alignment wrapText="1"/>
    </xf>
    <xf numFmtId="49" fontId="4" fillId="39" borderId="34" xfId="0" applyNumberFormat="1" applyFont="1" applyFill="1" applyBorder="1" applyAlignment="1">
      <alignment horizontal="center"/>
    </xf>
    <xf numFmtId="4" fontId="4" fillId="39" borderId="20" xfId="0" applyNumberFormat="1" applyFont="1" applyFill="1" applyBorder="1" applyAlignment="1">
      <alignment horizontal="right"/>
    </xf>
    <xf numFmtId="4" fontId="4" fillId="39" borderId="35" xfId="0" applyNumberFormat="1" applyFont="1" applyFill="1" applyBorder="1" applyAlignment="1">
      <alignment horizontal="right"/>
    </xf>
    <xf numFmtId="0" fontId="17" fillId="0" borderId="0" xfId="0" applyFont="1" applyAlignment="1">
      <alignment wrapText="1"/>
    </xf>
    <xf numFmtId="0" fontId="10" fillId="0" borderId="27" xfId="0" applyFont="1" applyFill="1" applyBorder="1" applyAlignment="1">
      <alignment horizontal="left" vertical="justify" wrapText="1"/>
    </xf>
    <xf numFmtId="0" fontId="10" fillId="0" borderId="27" xfId="0" applyFont="1" applyBorder="1" applyAlignment="1">
      <alignment vertical="justify" wrapText="1"/>
    </xf>
    <xf numFmtId="0" fontId="11" fillId="33" borderId="0" xfId="0" applyFont="1" applyFill="1" applyAlignment="1">
      <alignment horizontal="left" vertical="justify" wrapText="1"/>
    </xf>
    <xf numFmtId="0" fontId="11" fillId="33" borderId="15" xfId="0" applyFont="1" applyFill="1" applyBorder="1" applyAlignment="1">
      <alignment horizontal="left" vertical="justify" wrapText="1"/>
    </xf>
    <xf numFmtId="0" fontId="11" fillId="33" borderId="16" xfId="0" applyFont="1" applyFill="1" applyBorder="1" applyAlignment="1">
      <alignment horizontal="left" vertical="justify" wrapText="1"/>
    </xf>
    <xf numFmtId="0" fontId="11" fillId="33" borderId="36" xfId="0" applyFont="1" applyFill="1" applyBorder="1" applyAlignment="1">
      <alignment horizontal="left" vertical="justify" wrapText="1"/>
    </xf>
    <xf numFmtId="0" fontId="10" fillId="39" borderId="19" xfId="0" applyNumberFormat="1" applyFont="1" applyFill="1" applyBorder="1" applyAlignment="1">
      <alignment horizontal="left" vertical="justify" wrapText="1"/>
    </xf>
    <xf numFmtId="0" fontId="10" fillId="41" borderId="12" xfId="0" applyNumberFormat="1" applyFont="1" applyFill="1" applyBorder="1" applyAlignment="1">
      <alignment horizontal="left" vertical="justify" wrapText="1"/>
    </xf>
    <xf numFmtId="0" fontId="12" fillId="40" borderId="27" xfId="0" applyFont="1" applyFill="1" applyBorder="1" applyAlignment="1">
      <alignment horizontal="left" vertical="justify" wrapText="1"/>
    </xf>
    <xf numFmtId="0" fontId="10" fillId="35" borderId="27" xfId="0" applyFont="1" applyFill="1" applyBorder="1" applyAlignment="1">
      <alignment horizontal="left" vertical="justify" wrapText="1"/>
    </xf>
    <xf numFmtId="0" fontId="10" fillId="0" borderId="27" xfId="0" applyFont="1" applyBorder="1" applyAlignment="1">
      <alignment horizontal="left" vertical="justify" wrapText="1"/>
    </xf>
    <xf numFmtId="0" fontId="11" fillId="0" borderId="27" xfId="0" applyNumberFormat="1" applyFont="1" applyBorder="1" applyAlignment="1">
      <alignment horizontal="left" vertical="justify" wrapText="1"/>
    </xf>
    <xf numFmtId="0" fontId="12" fillId="41" borderId="27" xfId="0" applyFont="1" applyFill="1" applyBorder="1" applyAlignment="1">
      <alignment horizontal="left" vertical="justify" wrapText="1"/>
    </xf>
    <xf numFmtId="0" fontId="10" fillId="41" borderId="27" xfId="0" applyFont="1" applyFill="1" applyBorder="1" applyAlignment="1">
      <alignment vertical="justify" wrapText="1"/>
    </xf>
    <xf numFmtId="0" fontId="10" fillId="0" borderId="27" xfId="0" applyFont="1" applyFill="1" applyBorder="1" applyAlignment="1">
      <alignment vertical="justify" wrapText="1"/>
    </xf>
    <xf numFmtId="0" fontId="11" fillId="33" borderId="0" xfId="0" applyFont="1" applyFill="1" applyBorder="1" applyAlignment="1">
      <alignment horizontal="left" vertical="justify" wrapText="1"/>
    </xf>
    <xf numFmtId="0" fontId="11" fillId="33" borderId="37" xfId="0" applyFont="1" applyFill="1" applyBorder="1" applyAlignment="1">
      <alignment horizontal="left" vertical="justify" wrapText="1"/>
    </xf>
    <xf numFmtId="0" fontId="10" fillId="0" borderId="27" xfId="0" applyFont="1" applyFill="1" applyBorder="1" applyAlignment="1">
      <alignment horizontal="left" vertical="distributed"/>
    </xf>
    <xf numFmtId="0" fontId="10" fillId="0" borderId="27" xfId="0" applyFont="1" applyFill="1" applyBorder="1" applyAlignment="1">
      <alignment horizontal="left" wrapText="1"/>
    </xf>
    <xf numFmtId="0" fontId="10" fillId="33" borderId="27" xfId="0" applyFont="1" applyFill="1" applyBorder="1" applyAlignment="1">
      <alignment horizontal="left" vertical="justify" wrapText="1"/>
    </xf>
    <xf numFmtId="1" fontId="4" fillId="33" borderId="27" xfId="0" applyNumberFormat="1" applyFont="1" applyFill="1" applyBorder="1" applyAlignment="1">
      <alignment horizontal="center"/>
    </xf>
    <xf numFmtId="0" fontId="10" fillId="0" borderId="0" xfId="0" applyFont="1" applyAlignment="1">
      <alignment wrapText="1"/>
    </xf>
    <xf numFmtId="1" fontId="4" fillId="0" borderId="27" xfId="0" applyNumberFormat="1" applyFont="1" applyFill="1" applyBorder="1" applyAlignment="1">
      <alignment horizontal="center"/>
    </xf>
    <xf numFmtId="0" fontId="10" fillId="33" borderId="27" xfId="0" applyFont="1" applyFill="1" applyBorder="1" applyAlignment="1">
      <alignment horizontal="left" vertical="distributed"/>
    </xf>
    <xf numFmtId="0" fontId="10" fillId="35" borderId="27" xfId="0" applyFont="1" applyFill="1" applyBorder="1" applyAlignment="1">
      <alignment horizontal="left" vertical="distributed"/>
    </xf>
    <xf numFmtId="0" fontId="11" fillId="35" borderId="0" xfId="0" applyFont="1" applyFill="1" applyAlignment="1">
      <alignment vertical="justify" wrapText="1"/>
    </xf>
    <xf numFmtId="1" fontId="4" fillId="41" borderId="27" xfId="0" applyNumberFormat="1" applyFont="1" applyFill="1" applyBorder="1" applyAlignment="1">
      <alignment horizontal="center"/>
    </xf>
    <xf numFmtId="0" fontId="10" fillId="41" borderId="27" xfId="0" applyFont="1" applyFill="1" applyBorder="1" applyAlignment="1">
      <alignment horizontal="left" vertical="justify" wrapText="1"/>
    </xf>
    <xf numFmtId="0" fontId="8" fillId="41" borderId="0" xfId="0" applyFont="1" applyFill="1" applyAlignment="1">
      <alignment/>
    </xf>
    <xf numFmtId="190" fontId="4" fillId="35" borderId="27" xfId="0" applyNumberFormat="1" applyFont="1" applyFill="1" applyBorder="1" applyAlignment="1">
      <alignment horizontal="right"/>
    </xf>
    <xf numFmtId="0" fontId="10" fillId="35" borderId="27" xfId="0" applyFont="1" applyFill="1" applyBorder="1" applyAlignment="1">
      <alignment wrapText="1"/>
    </xf>
    <xf numFmtId="2" fontId="10" fillId="35" borderId="27" xfId="0" applyNumberFormat="1" applyFont="1" applyFill="1" applyBorder="1" applyAlignment="1">
      <alignment wrapText="1"/>
    </xf>
    <xf numFmtId="1" fontId="4" fillId="35" borderId="12" xfId="0" applyNumberFormat="1" applyFont="1" applyFill="1" applyBorder="1" applyAlignment="1">
      <alignment horizontal="center"/>
    </xf>
    <xf numFmtId="49" fontId="4" fillId="35" borderId="12" xfId="0" applyNumberFormat="1" applyFont="1" applyFill="1" applyBorder="1" applyAlignment="1">
      <alignment horizontal="center"/>
    </xf>
    <xf numFmtId="4" fontId="4" fillId="35" borderId="12" xfId="0" applyNumberFormat="1" applyFont="1" applyFill="1" applyBorder="1" applyAlignment="1">
      <alignment horizontal="right"/>
    </xf>
    <xf numFmtId="49" fontId="10" fillId="0" borderId="27" xfId="0" applyNumberFormat="1" applyFont="1" applyFill="1" applyBorder="1" applyAlignment="1">
      <alignment horizontal="center" wrapText="1"/>
    </xf>
    <xf numFmtId="49" fontId="10" fillId="35" borderId="27" xfId="0" applyNumberFormat="1" applyFont="1" applyFill="1" applyBorder="1" applyAlignment="1">
      <alignment horizontal="center" wrapText="1"/>
    </xf>
    <xf numFmtId="2" fontId="10" fillId="35" borderId="27" xfId="0" applyNumberFormat="1" applyFont="1" applyFill="1" applyBorder="1" applyAlignment="1">
      <alignment horizontal="right" wrapText="1"/>
    </xf>
    <xf numFmtId="49" fontId="10" fillId="35" borderId="27" xfId="0" applyNumberFormat="1" applyFont="1" applyFill="1" applyBorder="1" applyAlignment="1">
      <alignment horizontal="left" wrapText="1"/>
    </xf>
    <xf numFmtId="49" fontId="10" fillId="41" borderId="27" xfId="0" applyNumberFormat="1" applyFont="1" applyFill="1" applyBorder="1" applyAlignment="1">
      <alignment horizontal="center" wrapText="1"/>
    </xf>
    <xf numFmtId="0" fontId="10" fillId="41" borderId="12" xfId="0" applyNumberFormat="1" applyFont="1" applyFill="1" applyBorder="1" applyAlignment="1">
      <alignment horizontal="left" vertical="center" wrapText="1"/>
    </xf>
    <xf numFmtId="49" fontId="6" fillId="41" borderId="27" xfId="0" applyNumberFormat="1" applyFont="1" applyFill="1" applyBorder="1" applyAlignment="1">
      <alignment horizontal="center" vertical="center"/>
    </xf>
    <xf numFmtId="4" fontId="4" fillId="41" borderId="27" xfId="0" applyNumberFormat="1" applyFont="1" applyFill="1" applyBorder="1" applyAlignment="1">
      <alignment horizontal="right" vertical="center"/>
    </xf>
    <xf numFmtId="190" fontId="4" fillId="41" borderId="27" xfId="0" applyNumberFormat="1" applyFont="1" applyFill="1" applyBorder="1" applyAlignment="1">
      <alignment horizontal="right" vertical="center"/>
    </xf>
    <xf numFmtId="0" fontId="10" fillId="41" borderId="12" xfId="0" applyNumberFormat="1" applyFont="1" applyFill="1" applyBorder="1" applyAlignment="1">
      <alignment horizontal="center" vertical="center" wrapText="1"/>
    </xf>
    <xf numFmtId="49" fontId="18" fillId="0" borderId="38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1" fontId="10" fillId="35" borderId="27" xfId="0" applyNumberFormat="1" applyFont="1" applyFill="1" applyBorder="1" applyAlignment="1">
      <alignment horizontal="left" wrapText="1"/>
    </xf>
    <xf numFmtId="0" fontId="7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16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21">
      <selection activeCell="C33" sqref="C33"/>
    </sheetView>
  </sheetViews>
  <sheetFormatPr defaultColWidth="9.00390625" defaultRowHeight="12.75"/>
  <cols>
    <col min="1" max="1" width="26.625" style="0" customWidth="1"/>
    <col min="2" max="2" width="8.75390625" style="0" customWidth="1"/>
    <col min="3" max="3" width="25.125" style="0" customWidth="1"/>
    <col min="4" max="5" width="11.25390625" style="0" customWidth="1"/>
    <col min="6" max="6" width="11.625" style="0" customWidth="1"/>
  </cols>
  <sheetData>
    <row r="1" spans="1:6" ht="12.75">
      <c r="A1" s="116"/>
      <c r="B1" s="117"/>
      <c r="C1" s="7"/>
      <c r="D1" s="118"/>
      <c r="E1" s="118" t="s">
        <v>93</v>
      </c>
      <c r="F1" s="7"/>
    </row>
    <row r="2" spans="1:6" ht="12.75">
      <c r="A2" s="119"/>
      <c r="B2" s="120"/>
      <c r="C2" s="121"/>
      <c r="D2" s="122"/>
      <c r="E2" s="122"/>
      <c r="F2" s="122"/>
    </row>
    <row r="3" spans="1:6" ht="12.75">
      <c r="A3" s="45" t="s">
        <v>52</v>
      </c>
      <c r="B3" s="9"/>
      <c r="C3" s="9"/>
      <c r="D3" s="1"/>
      <c r="E3" s="1"/>
      <c r="F3" s="118"/>
    </row>
    <row r="4" spans="1:6" ht="12.75">
      <c r="A4" s="46"/>
      <c r="B4" s="123"/>
      <c r="C4" s="47"/>
      <c r="D4" s="48"/>
      <c r="E4" s="48"/>
      <c r="F4" s="49"/>
    </row>
    <row r="5" spans="1:6" ht="12.75">
      <c r="A5" s="125"/>
      <c r="B5" s="126" t="s">
        <v>111</v>
      </c>
      <c r="C5" s="126" t="s">
        <v>53</v>
      </c>
      <c r="D5" s="127" t="s">
        <v>131</v>
      </c>
      <c r="E5" s="126"/>
      <c r="F5" s="126" t="s">
        <v>117</v>
      </c>
    </row>
    <row r="6" spans="1:6" ht="12.75">
      <c r="A6" s="126" t="s">
        <v>109</v>
      </c>
      <c r="B6" s="126" t="s">
        <v>112</v>
      </c>
      <c r="C6" s="126" t="s">
        <v>54</v>
      </c>
      <c r="D6" s="127" t="s">
        <v>130</v>
      </c>
      <c r="E6" s="127" t="s">
        <v>122</v>
      </c>
      <c r="F6" s="127" t="s">
        <v>107</v>
      </c>
    </row>
    <row r="7" spans="1:6" ht="12.75">
      <c r="A7" s="125"/>
      <c r="B7" s="126" t="s">
        <v>113</v>
      </c>
      <c r="C7" s="126" t="s">
        <v>55</v>
      </c>
      <c r="D7" s="127" t="s">
        <v>107</v>
      </c>
      <c r="E7" s="126"/>
      <c r="F7" s="126"/>
    </row>
    <row r="8" spans="1:6" ht="12.75">
      <c r="A8" s="126"/>
      <c r="B8" s="126"/>
      <c r="C8" s="126" t="s">
        <v>133</v>
      </c>
      <c r="D8" s="127"/>
      <c r="E8" s="127"/>
      <c r="F8" s="127"/>
    </row>
    <row r="9" spans="1:6" ht="12.75">
      <c r="A9" s="126"/>
      <c r="B9" s="126"/>
      <c r="C9" s="126" t="s">
        <v>134</v>
      </c>
      <c r="D9" s="127"/>
      <c r="E9" s="127"/>
      <c r="F9" s="127"/>
    </row>
    <row r="10" spans="1:6" ht="12.75">
      <c r="A10" s="128">
        <v>1</v>
      </c>
      <c r="B10" s="128">
        <v>2</v>
      </c>
      <c r="C10" s="128">
        <v>3</v>
      </c>
      <c r="D10" s="127" t="s">
        <v>105</v>
      </c>
      <c r="E10" s="127" t="s">
        <v>124</v>
      </c>
      <c r="F10" s="127" t="s">
        <v>125</v>
      </c>
    </row>
    <row r="11" spans="1:6" ht="25.5" customHeight="1">
      <c r="A11" s="36" t="s">
        <v>56</v>
      </c>
      <c r="B11" s="54" t="s">
        <v>57</v>
      </c>
      <c r="C11" s="54" t="s">
        <v>58</v>
      </c>
      <c r="D11" s="52">
        <f>D12+D18</f>
        <v>4528600</v>
      </c>
      <c r="E11" s="52">
        <f>E12+E18</f>
        <v>-857065.48</v>
      </c>
      <c r="F11" s="52"/>
    </row>
    <row r="12" spans="1:6" ht="2.25" customHeight="1" hidden="1">
      <c r="A12" s="36" t="s">
        <v>59</v>
      </c>
      <c r="B12" s="54" t="s">
        <v>60</v>
      </c>
      <c r="C12" s="54"/>
      <c r="D12" s="52"/>
      <c r="E12" s="52">
        <f>E13-E16</f>
        <v>0</v>
      </c>
      <c r="F12" s="39"/>
    </row>
    <row r="13" spans="1:6" ht="33.75" customHeight="1" hidden="1">
      <c r="A13" s="36" t="s">
        <v>61</v>
      </c>
      <c r="B13" s="54"/>
      <c r="C13" s="54" t="s">
        <v>62</v>
      </c>
      <c r="D13" s="52">
        <v>1789800</v>
      </c>
      <c r="E13" s="52">
        <v>1789800</v>
      </c>
      <c r="F13" s="39">
        <v>0</v>
      </c>
    </row>
    <row r="14" spans="1:6" ht="46.5" customHeight="1" hidden="1">
      <c r="A14" s="36" t="s">
        <v>63</v>
      </c>
      <c r="B14" s="54"/>
      <c r="C14" s="54" t="s">
        <v>64</v>
      </c>
      <c r="D14" s="52">
        <v>-1789800</v>
      </c>
      <c r="E14" s="52">
        <v>1789800</v>
      </c>
      <c r="F14" s="39">
        <v>0</v>
      </c>
    </row>
    <row r="15" spans="1:6" ht="54.75" customHeight="1" hidden="1">
      <c r="A15" s="129" t="s">
        <v>65</v>
      </c>
      <c r="B15" s="54"/>
      <c r="C15" s="54" t="s">
        <v>66</v>
      </c>
      <c r="D15" s="52">
        <v>-1789800</v>
      </c>
      <c r="E15" s="52">
        <v>1789800</v>
      </c>
      <c r="F15" s="39">
        <v>0</v>
      </c>
    </row>
    <row r="16" spans="1:6" ht="55.5" customHeight="1" hidden="1">
      <c r="A16" s="129" t="s">
        <v>67</v>
      </c>
      <c r="B16" s="54"/>
      <c r="C16" s="54" t="s">
        <v>68</v>
      </c>
      <c r="D16" s="52">
        <v>1789800</v>
      </c>
      <c r="E16" s="52">
        <v>1789800</v>
      </c>
      <c r="F16" s="39">
        <f>D16-E16</f>
        <v>0</v>
      </c>
    </row>
    <row r="17" spans="1:6" ht="63" customHeight="1" hidden="1">
      <c r="A17" s="129" t="s">
        <v>69</v>
      </c>
      <c r="B17" s="54"/>
      <c r="C17" s="54" t="s">
        <v>70</v>
      </c>
      <c r="D17" s="52">
        <v>1789800</v>
      </c>
      <c r="E17" s="52">
        <v>1789800</v>
      </c>
      <c r="F17" s="39">
        <f>D17-E17</f>
        <v>0</v>
      </c>
    </row>
    <row r="18" spans="1:6" ht="34.5" customHeight="1">
      <c r="A18" s="36" t="s">
        <v>71</v>
      </c>
      <c r="B18" s="54" t="s">
        <v>72</v>
      </c>
      <c r="C18" s="54" t="s">
        <v>73</v>
      </c>
      <c r="D18" s="52">
        <f>D19+D23</f>
        <v>4528600</v>
      </c>
      <c r="E18" s="52">
        <f>E19+E26</f>
        <v>-857065.48</v>
      </c>
      <c r="F18" s="39"/>
    </row>
    <row r="19" spans="1:6" ht="25.5" customHeight="1">
      <c r="A19" s="36" t="s">
        <v>74</v>
      </c>
      <c r="B19" s="54" t="s">
        <v>75</v>
      </c>
      <c r="C19" s="54" t="s">
        <v>76</v>
      </c>
      <c r="D19" s="52">
        <f aca="true" t="shared" si="0" ref="D19:E21">D20</f>
        <v>-8819300</v>
      </c>
      <c r="E19" s="52">
        <f t="shared" si="0"/>
        <v>-3505938.3</v>
      </c>
      <c r="F19" s="39" t="s">
        <v>128</v>
      </c>
    </row>
    <row r="20" spans="1:6" ht="24" customHeight="1">
      <c r="A20" s="36" t="s">
        <v>77</v>
      </c>
      <c r="B20" s="37" t="s">
        <v>75</v>
      </c>
      <c r="C20" s="54" t="s">
        <v>78</v>
      </c>
      <c r="D20" s="52">
        <f t="shared" si="0"/>
        <v>-8819300</v>
      </c>
      <c r="E20" s="52">
        <f t="shared" si="0"/>
        <v>-3505938.3</v>
      </c>
      <c r="F20" s="39" t="s">
        <v>128</v>
      </c>
    </row>
    <row r="21" spans="1:6" ht="27.75" customHeight="1">
      <c r="A21" s="36" t="s">
        <v>79</v>
      </c>
      <c r="B21" s="37" t="s">
        <v>75</v>
      </c>
      <c r="C21" s="54" t="s">
        <v>80</v>
      </c>
      <c r="D21" s="52">
        <f t="shared" si="0"/>
        <v>-8819300</v>
      </c>
      <c r="E21" s="52">
        <f t="shared" si="0"/>
        <v>-3505938.3</v>
      </c>
      <c r="F21" s="39" t="s">
        <v>128</v>
      </c>
    </row>
    <row r="22" spans="1:6" ht="34.5" customHeight="1">
      <c r="A22" s="36" t="s">
        <v>81</v>
      </c>
      <c r="B22" s="37" t="s">
        <v>75</v>
      </c>
      <c r="C22" s="54" t="s">
        <v>82</v>
      </c>
      <c r="D22" s="52">
        <f>-'доходы '!D16</f>
        <v>-8819300</v>
      </c>
      <c r="E22" s="52">
        <v>-3505938.3</v>
      </c>
      <c r="F22" s="39" t="s">
        <v>128</v>
      </c>
    </row>
    <row r="23" spans="1:6" ht="23.25" customHeight="1">
      <c r="A23" s="36" t="s">
        <v>83</v>
      </c>
      <c r="B23" s="37" t="s">
        <v>84</v>
      </c>
      <c r="C23" s="54" t="s">
        <v>85</v>
      </c>
      <c r="D23" s="52">
        <f aca="true" t="shared" si="1" ref="D23:E25">D24</f>
        <v>13347900</v>
      </c>
      <c r="E23" s="52">
        <f t="shared" si="1"/>
        <v>2648872.82</v>
      </c>
      <c r="F23" s="39" t="s">
        <v>128</v>
      </c>
    </row>
    <row r="24" spans="1:6" ht="24.75" customHeight="1">
      <c r="A24" s="36" t="s">
        <v>86</v>
      </c>
      <c r="B24" s="37" t="s">
        <v>84</v>
      </c>
      <c r="C24" s="54" t="s">
        <v>87</v>
      </c>
      <c r="D24" s="52">
        <f t="shared" si="1"/>
        <v>13347900</v>
      </c>
      <c r="E24" s="52">
        <f t="shared" si="1"/>
        <v>2648872.82</v>
      </c>
      <c r="F24" s="39" t="s">
        <v>128</v>
      </c>
    </row>
    <row r="25" spans="1:6" ht="23.25" customHeight="1">
      <c r="A25" s="36" t="s">
        <v>88</v>
      </c>
      <c r="B25" s="37" t="s">
        <v>84</v>
      </c>
      <c r="C25" s="54" t="s">
        <v>89</v>
      </c>
      <c r="D25" s="52">
        <f t="shared" si="1"/>
        <v>13347900</v>
      </c>
      <c r="E25" s="52">
        <f t="shared" si="1"/>
        <v>2648872.82</v>
      </c>
      <c r="F25" s="39" t="s">
        <v>128</v>
      </c>
    </row>
    <row r="26" spans="1:6" ht="32.25" customHeight="1">
      <c r="A26" s="36" t="s">
        <v>90</v>
      </c>
      <c r="B26" s="37" t="s">
        <v>84</v>
      </c>
      <c r="C26" s="54" t="s">
        <v>91</v>
      </c>
      <c r="D26" s="52">
        <f>расходы!D7</f>
        <v>13347900</v>
      </c>
      <c r="E26" s="52">
        <v>2648872.82</v>
      </c>
      <c r="F26" s="39" t="s">
        <v>128</v>
      </c>
    </row>
    <row r="27" ht="10.5" customHeight="1"/>
    <row r="28" spans="1:3" ht="12.75" hidden="1">
      <c r="A28" s="20"/>
      <c r="B28" s="124"/>
      <c r="C28" s="7"/>
    </row>
    <row r="29" ht="12.75" hidden="1"/>
    <row r="31" ht="12.75">
      <c r="A31" t="s">
        <v>279</v>
      </c>
    </row>
    <row r="32" ht="12.75">
      <c r="A32" t="s">
        <v>276</v>
      </c>
    </row>
    <row r="33" ht="12.75">
      <c r="A33" t="s">
        <v>277</v>
      </c>
    </row>
    <row r="34" ht="12.75">
      <c r="A34" t="s">
        <v>278</v>
      </c>
    </row>
    <row r="35" spans="1:3" ht="12.75">
      <c r="A35" t="s">
        <v>4</v>
      </c>
      <c r="C35" t="s">
        <v>214</v>
      </c>
    </row>
    <row r="36" ht="12.75">
      <c r="A36" t="s">
        <v>92</v>
      </c>
    </row>
    <row r="38" ht="12.75">
      <c r="A38" t="s">
        <v>466</v>
      </c>
    </row>
  </sheetData>
  <sheetProtection/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showGridLines="0" tabSelected="1" view="pageBreakPreview" zoomScaleSheetLayoutView="100" zoomScalePageLayoutView="0" workbookViewId="0" topLeftCell="A1">
      <selection activeCell="E81" sqref="E81"/>
    </sheetView>
  </sheetViews>
  <sheetFormatPr defaultColWidth="9.00390625" defaultRowHeight="12.75"/>
  <cols>
    <col min="1" max="1" width="32.625" style="9" customWidth="1"/>
    <col min="2" max="2" width="4.75390625" style="9" customWidth="1"/>
    <col min="3" max="3" width="25.75390625" style="9" customWidth="1"/>
    <col min="4" max="4" width="11.625" style="1" customWidth="1"/>
    <col min="5" max="5" width="11.00390625" style="1" customWidth="1"/>
    <col min="6" max="6" width="16.25390625" style="44" customWidth="1"/>
    <col min="7" max="16384" width="9.125" style="8" customWidth="1"/>
  </cols>
  <sheetData>
    <row r="1" ht="10.5" customHeight="1">
      <c r="D1" s="44"/>
    </row>
    <row r="2" spans="1:6" ht="17.25" customHeight="1" thickBot="1">
      <c r="A2" s="192" t="s">
        <v>139</v>
      </c>
      <c r="B2" s="192"/>
      <c r="C2" s="192"/>
      <c r="D2" s="192"/>
      <c r="E2" s="193"/>
      <c r="F2" s="23" t="s">
        <v>108</v>
      </c>
    </row>
    <row r="3" spans="4:6" ht="13.5" customHeight="1">
      <c r="D3" s="10" t="s">
        <v>138</v>
      </c>
      <c r="E3" s="9"/>
      <c r="F3" s="24" t="s">
        <v>116</v>
      </c>
    </row>
    <row r="4" spans="1:6" ht="12.75" customHeight="1">
      <c r="A4" s="191" t="s">
        <v>464</v>
      </c>
      <c r="B4" s="191"/>
      <c r="C4" s="191"/>
      <c r="D4" s="191"/>
      <c r="E4" s="10" t="s">
        <v>121</v>
      </c>
      <c r="F4" s="25" t="s">
        <v>465</v>
      </c>
    </row>
    <row r="5" spans="1:6" ht="15.75" customHeight="1">
      <c r="A5" s="9" t="s">
        <v>137</v>
      </c>
      <c r="E5" s="1" t="s">
        <v>119</v>
      </c>
      <c r="F5" s="26" t="s">
        <v>141</v>
      </c>
    </row>
    <row r="6" spans="1:6" ht="12" customHeight="1">
      <c r="A6" s="9" t="s">
        <v>33</v>
      </c>
      <c r="E6" s="1" t="s">
        <v>132</v>
      </c>
      <c r="F6" s="25" t="s">
        <v>142</v>
      </c>
    </row>
    <row r="7" spans="1:6" ht="24.75" customHeight="1">
      <c r="A7" s="27" t="s">
        <v>143</v>
      </c>
      <c r="B7" s="190" t="s">
        <v>34</v>
      </c>
      <c r="C7" s="190"/>
      <c r="D7" s="190"/>
      <c r="E7" s="1" t="s">
        <v>120</v>
      </c>
      <c r="F7" s="25" t="s">
        <v>51</v>
      </c>
    </row>
    <row r="8" spans="1:6" ht="13.5" customHeight="1">
      <c r="A8" s="28" t="s">
        <v>126</v>
      </c>
      <c r="F8" s="29"/>
    </row>
    <row r="9" spans="1:6" ht="13.5" customHeight="1" thickBot="1">
      <c r="A9" s="9" t="s">
        <v>104</v>
      </c>
      <c r="F9" s="30" t="s">
        <v>103</v>
      </c>
    </row>
    <row r="10" spans="2:6" ht="13.5" customHeight="1">
      <c r="B10" s="45"/>
      <c r="C10" s="45" t="s">
        <v>127</v>
      </c>
      <c r="F10" s="31"/>
    </row>
    <row r="11" spans="1:6" ht="5.25" customHeight="1">
      <c r="A11" s="46"/>
      <c r="B11" s="46"/>
      <c r="C11" s="47"/>
      <c r="D11" s="48"/>
      <c r="E11" s="48" t="s">
        <v>140</v>
      </c>
      <c r="F11" s="49"/>
    </row>
    <row r="12" spans="1:6" ht="13.5" customHeight="1">
      <c r="A12" s="32"/>
      <c r="B12" s="14" t="s">
        <v>111</v>
      </c>
      <c r="C12" s="2" t="s">
        <v>136</v>
      </c>
      <c r="D12" s="3" t="s">
        <v>129</v>
      </c>
      <c r="E12" s="41"/>
      <c r="F12" s="33" t="s">
        <v>117</v>
      </c>
    </row>
    <row r="13" spans="1:6" ht="9.75" customHeight="1">
      <c r="A13" s="14" t="s">
        <v>109</v>
      </c>
      <c r="B13" s="14" t="s">
        <v>112</v>
      </c>
      <c r="C13" s="2" t="s">
        <v>133</v>
      </c>
      <c r="D13" s="3" t="s">
        <v>130</v>
      </c>
      <c r="E13" s="3" t="s">
        <v>122</v>
      </c>
      <c r="F13" s="34" t="s">
        <v>107</v>
      </c>
    </row>
    <row r="14" spans="1:6" ht="9.75" customHeight="1">
      <c r="A14" s="32"/>
      <c r="B14" s="14" t="s">
        <v>113</v>
      </c>
      <c r="C14" s="2" t="s">
        <v>134</v>
      </c>
      <c r="D14" s="3" t="s">
        <v>107</v>
      </c>
      <c r="E14" s="3"/>
      <c r="F14" s="34"/>
    </row>
    <row r="15" spans="1:6" ht="9.75" customHeight="1" thickBot="1">
      <c r="A15" s="15">
        <v>1</v>
      </c>
      <c r="B15" s="16">
        <v>2</v>
      </c>
      <c r="C15" s="16">
        <v>3</v>
      </c>
      <c r="D15" s="4" t="s">
        <v>105</v>
      </c>
      <c r="E15" s="4" t="s">
        <v>124</v>
      </c>
      <c r="F15" s="43" t="s">
        <v>125</v>
      </c>
    </row>
    <row r="16" spans="1:6" s="19" customFormat="1" ht="15.75" customHeight="1">
      <c r="A16" s="78" t="s">
        <v>157</v>
      </c>
      <c r="B16" s="79">
        <v>10</v>
      </c>
      <c r="C16" s="80" t="s">
        <v>282</v>
      </c>
      <c r="D16" s="81">
        <f>D17+D69</f>
        <v>8819300</v>
      </c>
      <c r="E16" s="81">
        <f>E17+E69</f>
        <v>3505705.6</v>
      </c>
      <c r="F16" s="82">
        <f aca="true" t="shared" si="0" ref="F16:F30">D16-E16</f>
        <v>5313594.4</v>
      </c>
    </row>
    <row r="17" spans="1:6" ht="27.75" customHeight="1">
      <c r="A17" s="83" t="s">
        <v>158</v>
      </c>
      <c r="B17" s="84">
        <v>10</v>
      </c>
      <c r="C17" s="85" t="s">
        <v>283</v>
      </c>
      <c r="D17" s="86">
        <f>D18+D23+D34+D42+D49+D61+D65+D58</f>
        <v>4669500</v>
      </c>
      <c r="E17" s="86">
        <f>E18+E23+E34+E42+E49+E61+E65+E58</f>
        <v>633706.6</v>
      </c>
      <c r="F17" s="87">
        <f t="shared" si="0"/>
        <v>4035793.4</v>
      </c>
    </row>
    <row r="18" spans="1:6" ht="20.25" customHeight="1">
      <c r="A18" s="75" t="s">
        <v>159</v>
      </c>
      <c r="B18" s="76">
        <v>10</v>
      </c>
      <c r="C18" s="77" t="s">
        <v>284</v>
      </c>
      <c r="D18" s="67">
        <f>D19+D22</f>
        <v>774800</v>
      </c>
      <c r="E18" s="67">
        <f>E19</f>
        <v>113350.76</v>
      </c>
      <c r="F18" s="64">
        <f t="shared" si="0"/>
        <v>661449.24</v>
      </c>
    </row>
    <row r="19" spans="1:6" s="19" customFormat="1" ht="15.75" customHeight="1">
      <c r="A19" s="50" t="s">
        <v>144</v>
      </c>
      <c r="B19" s="51">
        <v>10</v>
      </c>
      <c r="C19" s="55" t="s">
        <v>285</v>
      </c>
      <c r="D19" s="52">
        <f>D20</f>
        <v>774800</v>
      </c>
      <c r="E19" s="52">
        <f>E20+E22+E21</f>
        <v>113350.76</v>
      </c>
      <c r="F19" s="40">
        <f t="shared" si="0"/>
        <v>661449.24</v>
      </c>
    </row>
    <row r="20" spans="1:6" ht="99" customHeight="1">
      <c r="A20" s="50" t="s">
        <v>160</v>
      </c>
      <c r="B20" s="51">
        <v>10</v>
      </c>
      <c r="C20" s="55" t="s">
        <v>286</v>
      </c>
      <c r="D20" s="52">
        <v>774800</v>
      </c>
      <c r="E20" s="52">
        <v>113080.76</v>
      </c>
      <c r="F20" s="40">
        <f t="shared" si="0"/>
        <v>661719.24</v>
      </c>
    </row>
    <row r="21" spans="1:6" ht="129.75" customHeight="1">
      <c r="A21" s="50" t="s">
        <v>161</v>
      </c>
      <c r="B21" s="51">
        <v>10</v>
      </c>
      <c r="C21" s="55" t="s">
        <v>287</v>
      </c>
      <c r="D21" s="52">
        <v>0</v>
      </c>
      <c r="E21" s="52">
        <v>0</v>
      </c>
      <c r="F21" s="40">
        <f t="shared" si="0"/>
        <v>0</v>
      </c>
    </row>
    <row r="22" spans="1:6" ht="32.25" customHeight="1">
      <c r="A22" s="50" t="s">
        <v>162</v>
      </c>
      <c r="B22" s="51">
        <v>10</v>
      </c>
      <c r="C22" s="55" t="s">
        <v>288</v>
      </c>
      <c r="D22" s="52">
        <v>0</v>
      </c>
      <c r="E22" s="52">
        <v>270</v>
      </c>
      <c r="F22" s="40">
        <f t="shared" si="0"/>
        <v>-270</v>
      </c>
    </row>
    <row r="23" spans="1:6" ht="20.25" customHeight="1">
      <c r="A23" s="75" t="s">
        <v>163</v>
      </c>
      <c r="B23" s="76">
        <v>10</v>
      </c>
      <c r="C23" s="77" t="s">
        <v>289</v>
      </c>
      <c r="D23" s="67">
        <f>D24</f>
        <v>375300</v>
      </c>
      <c r="E23" s="67">
        <f>E24</f>
        <v>184708.79</v>
      </c>
      <c r="F23" s="64">
        <f t="shared" si="0"/>
        <v>190591.21</v>
      </c>
    </row>
    <row r="24" spans="1:6" s="42" customFormat="1" ht="0.75" customHeight="1">
      <c r="A24" s="50" t="s">
        <v>145</v>
      </c>
      <c r="B24" s="51">
        <v>10</v>
      </c>
      <c r="C24" s="55" t="s">
        <v>184</v>
      </c>
      <c r="D24" s="52">
        <f>D25+D31+D28+D30</f>
        <v>375300</v>
      </c>
      <c r="E24" s="52">
        <f>E25+E27+E28+E30+E31</f>
        <v>184708.79</v>
      </c>
      <c r="F24" s="40">
        <f t="shared" si="0"/>
        <v>190591.21</v>
      </c>
    </row>
    <row r="25" spans="1:6" s="19" customFormat="1" ht="51.75" customHeight="1" hidden="1">
      <c r="A25" s="50" t="s">
        <v>164</v>
      </c>
      <c r="B25" s="51">
        <v>10</v>
      </c>
      <c r="C25" s="55" t="s">
        <v>185</v>
      </c>
      <c r="D25" s="52">
        <f>D26</f>
        <v>0</v>
      </c>
      <c r="E25" s="52">
        <f>E26</f>
        <v>0</v>
      </c>
      <c r="F25" s="40">
        <f t="shared" si="0"/>
        <v>0</v>
      </c>
    </row>
    <row r="26" spans="1:6" ht="52.5" customHeight="1" hidden="1">
      <c r="A26" s="50" t="s">
        <v>164</v>
      </c>
      <c r="B26" s="51">
        <v>10</v>
      </c>
      <c r="C26" s="55" t="s">
        <v>186</v>
      </c>
      <c r="D26" s="52">
        <v>0</v>
      </c>
      <c r="E26" s="52">
        <v>0</v>
      </c>
      <c r="F26" s="40">
        <f t="shared" si="0"/>
        <v>0</v>
      </c>
    </row>
    <row r="27" spans="1:6" ht="0.75" customHeight="1" hidden="1">
      <c r="A27" s="50" t="s">
        <v>156</v>
      </c>
      <c r="B27" s="51">
        <v>10</v>
      </c>
      <c r="C27" s="55" t="s">
        <v>43</v>
      </c>
      <c r="D27" s="52">
        <v>177400</v>
      </c>
      <c r="E27" s="52">
        <v>0</v>
      </c>
      <c r="F27" s="40">
        <f t="shared" si="0"/>
        <v>177400</v>
      </c>
    </row>
    <row r="28" spans="1:6" ht="69" customHeight="1" hidden="1">
      <c r="A28" s="50" t="s">
        <v>165</v>
      </c>
      <c r="B28" s="51">
        <v>10</v>
      </c>
      <c r="C28" s="55" t="s">
        <v>187</v>
      </c>
      <c r="D28" s="52">
        <f>D29</f>
        <v>0</v>
      </c>
      <c r="E28" s="52">
        <f>E29</f>
        <v>0</v>
      </c>
      <c r="F28" s="40">
        <f t="shared" si="0"/>
        <v>0</v>
      </c>
    </row>
    <row r="29" spans="1:6" ht="62.25" customHeight="1" hidden="1">
      <c r="A29" s="50" t="s">
        <v>165</v>
      </c>
      <c r="B29" s="51">
        <v>10</v>
      </c>
      <c r="C29" s="55" t="s">
        <v>188</v>
      </c>
      <c r="D29" s="52">
        <v>0</v>
      </c>
      <c r="E29" s="52">
        <v>0</v>
      </c>
      <c r="F29" s="40">
        <f t="shared" si="0"/>
        <v>0</v>
      </c>
    </row>
    <row r="30" spans="1:6" ht="0.75" customHeight="1">
      <c r="A30" s="50" t="s">
        <v>166</v>
      </c>
      <c r="B30" s="51">
        <v>10</v>
      </c>
      <c r="C30" s="55" t="s">
        <v>42</v>
      </c>
      <c r="D30" s="52">
        <v>0</v>
      </c>
      <c r="E30" s="52">
        <v>0</v>
      </c>
      <c r="F30" s="40">
        <f t="shared" si="0"/>
        <v>0</v>
      </c>
    </row>
    <row r="31" spans="1:6" ht="25.5" customHeight="1">
      <c r="A31" s="50" t="s">
        <v>155</v>
      </c>
      <c r="B31" s="51">
        <v>10</v>
      </c>
      <c r="C31" s="55" t="s">
        <v>290</v>
      </c>
      <c r="D31" s="52">
        <f>D32</f>
        <v>375300</v>
      </c>
      <c r="E31" s="52">
        <f>E32+E33</f>
        <v>184708.79</v>
      </c>
      <c r="F31" s="40">
        <f>F32</f>
        <v>190591.21</v>
      </c>
    </row>
    <row r="32" spans="1:6" ht="25.5" customHeight="1">
      <c r="A32" s="50" t="s">
        <v>155</v>
      </c>
      <c r="B32" s="51">
        <v>10</v>
      </c>
      <c r="C32" s="55" t="s">
        <v>291</v>
      </c>
      <c r="D32" s="52">
        <v>375300</v>
      </c>
      <c r="E32" s="52">
        <v>184708.79</v>
      </c>
      <c r="F32" s="40">
        <f aca="true" t="shared" si="1" ref="F32:F44">D32-E32</f>
        <v>190591.21</v>
      </c>
    </row>
    <row r="33" spans="1:6" ht="27.75" customHeight="1">
      <c r="A33" s="50" t="s">
        <v>35</v>
      </c>
      <c r="B33" s="51">
        <v>10</v>
      </c>
      <c r="C33" s="55" t="s">
        <v>292</v>
      </c>
      <c r="D33" s="52">
        <v>0</v>
      </c>
      <c r="E33" s="52">
        <v>0</v>
      </c>
      <c r="F33" s="40">
        <f t="shared" si="1"/>
        <v>0</v>
      </c>
    </row>
    <row r="34" spans="1:6" s="42" customFormat="1" ht="22.5" customHeight="1">
      <c r="A34" s="75" t="s">
        <v>167</v>
      </c>
      <c r="B34" s="76">
        <v>10</v>
      </c>
      <c r="C34" s="77" t="s">
        <v>293</v>
      </c>
      <c r="D34" s="67">
        <f>D35+D37</f>
        <v>3363700</v>
      </c>
      <c r="E34" s="67">
        <f>E35+E37</f>
        <v>315400.66</v>
      </c>
      <c r="F34" s="64">
        <f t="shared" si="1"/>
        <v>3048299.34</v>
      </c>
    </row>
    <row r="35" spans="1:6" s="42" customFormat="1" ht="25.5" customHeight="1">
      <c r="A35" s="50" t="s">
        <v>147</v>
      </c>
      <c r="B35" s="51">
        <v>10</v>
      </c>
      <c r="C35" s="55" t="s">
        <v>294</v>
      </c>
      <c r="D35" s="52">
        <f>D36</f>
        <v>567500</v>
      </c>
      <c r="E35" s="52">
        <f>E36</f>
        <v>7788.06</v>
      </c>
      <c r="F35" s="40">
        <f t="shared" si="1"/>
        <v>559711.94</v>
      </c>
    </row>
    <row r="36" spans="1:6" ht="49.5" customHeight="1">
      <c r="A36" s="50" t="s">
        <v>148</v>
      </c>
      <c r="B36" s="51">
        <v>10</v>
      </c>
      <c r="C36" s="55" t="s">
        <v>295</v>
      </c>
      <c r="D36" s="52">
        <v>567500</v>
      </c>
      <c r="E36" s="52">
        <v>7788.06</v>
      </c>
      <c r="F36" s="40">
        <f t="shared" si="1"/>
        <v>559711.94</v>
      </c>
    </row>
    <row r="37" spans="1:6" s="19" customFormat="1" ht="15.75" customHeight="1">
      <c r="A37" s="50" t="s">
        <v>149</v>
      </c>
      <c r="B37" s="51">
        <v>10</v>
      </c>
      <c r="C37" s="55" t="s">
        <v>296</v>
      </c>
      <c r="D37" s="52">
        <f>D38+D40</f>
        <v>2796200</v>
      </c>
      <c r="E37" s="52">
        <f>E38+E40</f>
        <v>307612.6</v>
      </c>
      <c r="F37" s="40">
        <f t="shared" si="1"/>
        <v>2488587.4</v>
      </c>
    </row>
    <row r="38" spans="1:6" ht="20.25" customHeight="1">
      <c r="A38" s="50" t="s">
        <v>49</v>
      </c>
      <c r="B38" s="51">
        <v>10</v>
      </c>
      <c r="C38" s="55" t="s">
        <v>297</v>
      </c>
      <c r="D38" s="52">
        <f>D39</f>
        <v>126900</v>
      </c>
      <c r="E38" s="52">
        <f>E39</f>
        <v>160293.05</v>
      </c>
      <c r="F38" s="40">
        <f t="shared" si="1"/>
        <v>-33393.04999999999</v>
      </c>
    </row>
    <row r="39" spans="1:6" ht="55.5" customHeight="1">
      <c r="A39" s="130" t="s">
        <v>47</v>
      </c>
      <c r="B39" s="51">
        <v>10</v>
      </c>
      <c r="C39" s="55" t="s">
        <v>298</v>
      </c>
      <c r="D39" s="52">
        <v>126900</v>
      </c>
      <c r="E39" s="52">
        <v>160293.05</v>
      </c>
      <c r="F39" s="40">
        <f t="shared" si="1"/>
        <v>-33393.04999999999</v>
      </c>
    </row>
    <row r="40" spans="1:6" ht="24.75" customHeight="1">
      <c r="A40" s="131" t="s">
        <v>50</v>
      </c>
      <c r="B40" s="51">
        <v>10</v>
      </c>
      <c r="C40" s="55" t="s">
        <v>299</v>
      </c>
      <c r="D40" s="52">
        <f>D41</f>
        <v>2669300</v>
      </c>
      <c r="E40" s="52">
        <f>E41</f>
        <v>147319.55</v>
      </c>
      <c r="F40" s="40">
        <f t="shared" si="1"/>
        <v>2521980.45</v>
      </c>
    </row>
    <row r="41" spans="1:6" ht="56.25" customHeight="1">
      <c r="A41" s="130" t="s">
        <v>48</v>
      </c>
      <c r="B41" s="51">
        <v>10</v>
      </c>
      <c r="C41" s="55" t="s">
        <v>300</v>
      </c>
      <c r="D41" s="52">
        <v>2669300</v>
      </c>
      <c r="E41" s="52">
        <v>147319.55</v>
      </c>
      <c r="F41" s="40">
        <f t="shared" si="1"/>
        <v>2521980.45</v>
      </c>
    </row>
    <row r="42" spans="1:6" ht="23.25" customHeight="1">
      <c r="A42" s="75" t="s">
        <v>168</v>
      </c>
      <c r="B42" s="76">
        <v>10</v>
      </c>
      <c r="C42" s="77" t="s">
        <v>301</v>
      </c>
      <c r="D42" s="67">
        <f>D43</f>
        <v>8400</v>
      </c>
      <c r="E42" s="67">
        <f>E43</f>
        <v>6300</v>
      </c>
      <c r="F42" s="64">
        <f t="shared" si="1"/>
        <v>2100</v>
      </c>
    </row>
    <row r="43" spans="1:6" ht="57" customHeight="1">
      <c r="A43" s="50" t="s">
        <v>169</v>
      </c>
      <c r="B43" s="51">
        <v>10</v>
      </c>
      <c r="C43" s="55" t="s">
        <v>302</v>
      </c>
      <c r="D43" s="52">
        <f>D44</f>
        <v>8400</v>
      </c>
      <c r="E43" s="52">
        <f>E44</f>
        <v>6300</v>
      </c>
      <c r="F43" s="40">
        <f t="shared" si="1"/>
        <v>2100</v>
      </c>
    </row>
    <row r="44" spans="1:6" ht="66" customHeight="1">
      <c r="A44" s="50" t="s">
        <v>170</v>
      </c>
      <c r="B44" s="51">
        <v>10</v>
      </c>
      <c r="C44" s="55" t="s">
        <v>303</v>
      </c>
      <c r="D44" s="52">
        <v>8400</v>
      </c>
      <c r="E44" s="52">
        <v>6300</v>
      </c>
      <c r="F44" s="40">
        <f t="shared" si="1"/>
        <v>2100</v>
      </c>
    </row>
    <row r="45" spans="1:6" s="19" customFormat="1" ht="47.25" customHeight="1" hidden="1">
      <c r="A45" s="75" t="s">
        <v>171</v>
      </c>
      <c r="B45" s="76">
        <v>10</v>
      </c>
      <c r="C45" s="77" t="s">
        <v>194</v>
      </c>
      <c r="D45" s="67" t="s">
        <v>32</v>
      </c>
      <c r="E45" s="67" t="s">
        <v>32</v>
      </c>
      <c r="F45" s="64" t="s">
        <v>32</v>
      </c>
    </row>
    <row r="46" spans="1:6" ht="1.5" customHeight="1" hidden="1">
      <c r="A46" s="50" t="s">
        <v>146</v>
      </c>
      <c r="B46" s="51">
        <v>10</v>
      </c>
      <c r="C46" s="55" t="s">
        <v>189</v>
      </c>
      <c r="D46" s="52" t="s">
        <v>32</v>
      </c>
      <c r="E46" s="52" t="s">
        <v>32</v>
      </c>
      <c r="F46" s="40" t="s">
        <v>32</v>
      </c>
    </row>
    <row r="47" spans="1:6" ht="36" customHeight="1" hidden="1">
      <c r="A47" s="50" t="s">
        <v>172</v>
      </c>
      <c r="B47" s="51">
        <v>10</v>
      </c>
      <c r="C47" s="55" t="s">
        <v>190</v>
      </c>
      <c r="D47" s="52" t="s">
        <v>32</v>
      </c>
      <c r="E47" s="52" t="s">
        <v>32</v>
      </c>
      <c r="F47" s="40" t="s">
        <v>32</v>
      </c>
    </row>
    <row r="48" spans="1:6" s="19" customFormat="1" ht="51" customHeight="1" hidden="1">
      <c r="A48" s="50" t="s">
        <v>173</v>
      </c>
      <c r="B48" s="51">
        <v>10</v>
      </c>
      <c r="C48" s="55" t="s">
        <v>191</v>
      </c>
      <c r="D48" s="52" t="s">
        <v>32</v>
      </c>
      <c r="E48" s="52" t="s">
        <v>32</v>
      </c>
      <c r="F48" s="40" t="s">
        <v>32</v>
      </c>
    </row>
    <row r="49" spans="1:6" ht="54.75" customHeight="1">
      <c r="A49" s="75" t="s">
        <v>174</v>
      </c>
      <c r="B49" s="76">
        <v>10</v>
      </c>
      <c r="C49" s="77" t="s">
        <v>304</v>
      </c>
      <c r="D49" s="67">
        <f>D50</f>
        <v>123500</v>
      </c>
      <c r="E49" s="67">
        <f>E50+E55</f>
        <v>9346</v>
      </c>
      <c r="F49" s="64">
        <f aca="true" t="shared" si="2" ref="F49:F61">D49-E49</f>
        <v>114154</v>
      </c>
    </row>
    <row r="50" spans="1:6" ht="122.25" customHeight="1">
      <c r="A50" s="50" t="s">
        <v>175</v>
      </c>
      <c r="B50" s="51">
        <v>10</v>
      </c>
      <c r="C50" s="55" t="s">
        <v>305</v>
      </c>
      <c r="D50" s="52">
        <f>D51+D53+D55</f>
        <v>123500</v>
      </c>
      <c r="E50" s="52">
        <f>E51+E53</f>
        <v>9346</v>
      </c>
      <c r="F50" s="40">
        <f t="shared" si="2"/>
        <v>114154</v>
      </c>
    </row>
    <row r="51" spans="1:6" ht="81.75" customHeight="1" hidden="1">
      <c r="A51" s="50" t="s">
        <v>176</v>
      </c>
      <c r="B51" s="51">
        <v>10</v>
      </c>
      <c r="C51" s="55" t="s">
        <v>192</v>
      </c>
      <c r="D51" s="52">
        <v>0</v>
      </c>
      <c r="E51" s="52">
        <f>E52</f>
        <v>0</v>
      </c>
      <c r="F51" s="40">
        <f t="shared" si="2"/>
        <v>0</v>
      </c>
    </row>
    <row r="52" spans="1:6" s="19" customFormat="1" ht="96" customHeight="1" hidden="1">
      <c r="A52" s="50" t="s">
        <v>177</v>
      </c>
      <c r="B52" s="51">
        <v>10</v>
      </c>
      <c r="C52" s="55" t="s">
        <v>193</v>
      </c>
      <c r="D52" s="52">
        <v>0</v>
      </c>
      <c r="E52" s="52">
        <v>0</v>
      </c>
      <c r="F52" s="40">
        <f t="shared" si="2"/>
        <v>0</v>
      </c>
    </row>
    <row r="53" spans="1:6" ht="117" customHeight="1">
      <c r="A53" s="50" t="s">
        <v>154</v>
      </c>
      <c r="B53" s="51">
        <v>10</v>
      </c>
      <c r="C53" s="55" t="s">
        <v>306</v>
      </c>
      <c r="D53" s="52">
        <f>D54</f>
        <v>123500</v>
      </c>
      <c r="E53" s="52">
        <f>E54</f>
        <v>9346</v>
      </c>
      <c r="F53" s="40">
        <f t="shared" si="2"/>
        <v>114154</v>
      </c>
    </row>
    <row r="54" spans="1:6" ht="93" customHeight="1">
      <c r="A54" s="50" t="s">
        <v>178</v>
      </c>
      <c r="B54" s="51">
        <v>10</v>
      </c>
      <c r="C54" s="55" t="s">
        <v>307</v>
      </c>
      <c r="D54" s="52">
        <v>123500</v>
      </c>
      <c r="E54" s="52">
        <v>9346</v>
      </c>
      <c r="F54" s="40">
        <f t="shared" si="2"/>
        <v>114154</v>
      </c>
    </row>
    <row r="55" spans="1:6" ht="40.5" customHeight="1">
      <c r="A55" s="50" t="s">
        <v>273</v>
      </c>
      <c r="B55" s="51">
        <v>10</v>
      </c>
      <c r="C55" s="55" t="s">
        <v>308</v>
      </c>
      <c r="D55" s="52">
        <f>D56</f>
        <v>0</v>
      </c>
      <c r="E55" s="52">
        <f>E56</f>
        <v>0</v>
      </c>
      <c r="F55" s="40">
        <f t="shared" si="2"/>
        <v>0</v>
      </c>
    </row>
    <row r="56" spans="1:6" ht="68.25" customHeight="1">
      <c r="A56" s="50" t="s">
        <v>272</v>
      </c>
      <c r="B56" s="51">
        <v>10</v>
      </c>
      <c r="C56" s="55" t="s">
        <v>309</v>
      </c>
      <c r="D56" s="52">
        <f>D57</f>
        <v>0</v>
      </c>
      <c r="E56" s="52">
        <f>E57</f>
        <v>0</v>
      </c>
      <c r="F56" s="40">
        <f>F57</f>
        <v>0</v>
      </c>
    </row>
    <row r="57" spans="1:6" ht="63" customHeight="1">
      <c r="A57" s="50" t="s">
        <v>274</v>
      </c>
      <c r="B57" s="51">
        <v>10</v>
      </c>
      <c r="C57" s="55" t="s">
        <v>310</v>
      </c>
      <c r="D57" s="52">
        <v>0</v>
      </c>
      <c r="E57" s="52">
        <v>0</v>
      </c>
      <c r="F57" s="40">
        <f>D57-E57</f>
        <v>0</v>
      </c>
    </row>
    <row r="58" spans="1:6" ht="55.5" customHeight="1">
      <c r="A58" s="141" t="s">
        <v>217</v>
      </c>
      <c r="B58" s="174">
        <v>10</v>
      </c>
      <c r="C58" s="175" t="s">
        <v>311</v>
      </c>
      <c r="D58" s="176">
        <f>D59</f>
        <v>0</v>
      </c>
      <c r="E58" s="176">
        <f>E59</f>
        <v>0</v>
      </c>
      <c r="F58" s="5">
        <f t="shared" si="2"/>
        <v>0</v>
      </c>
    </row>
    <row r="59" spans="1:6" ht="27.75" customHeight="1">
      <c r="A59" s="50" t="s">
        <v>218</v>
      </c>
      <c r="B59" s="51">
        <v>10</v>
      </c>
      <c r="C59" s="55" t="s">
        <v>312</v>
      </c>
      <c r="D59" s="52">
        <f>D60</f>
        <v>0</v>
      </c>
      <c r="E59" s="52">
        <f>E60</f>
        <v>0</v>
      </c>
      <c r="F59" s="40">
        <f t="shared" si="2"/>
        <v>0</v>
      </c>
    </row>
    <row r="60" spans="1:6" ht="34.5" customHeight="1">
      <c r="A60" s="50" t="s">
        <v>218</v>
      </c>
      <c r="B60" s="51">
        <v>10</v>
      </c>
      <c r="C60" s="55" t="s">
        <v>313</v>
      </c>
      <c r="D60" s="52">
        <v>0</v>
      </c>
      <c r="E60" s="52">
        <v>0</v>
      </c>
      <c r="F60" s="40">
        <f t="shared" si="2"/>
        <v>0</v>
      </c>
    </row>
    <row r="61" spans="1:6" ht="37.5" customHeight="1">
      <c r="A61" s="75" t="s">
        <v>179</v>
      </c>
      <c r="B61" s="76">
        <v>10</v>
      </c>
      <c r="C61" s="77" t="s">
        <v>314</v>
      </c>
      <c r="D61" s="67">
        <f aca="true" t="shared" si="3" ref="D61:E63">D62</f>
        <v>17500</v>
      </c>
      <c r="E61" s="67">
        <f t="shared" si="3"/>
        <v>0</v>
      </c>
      <c r="F61" s="64">
        <f t="shared" si="2"/>
        <v>17500</v>
      </c>
    </row>
    <row r="62" spans="1:6" ht="71.25" customHeight="1">
      <c r="A62" s="50" t="s">
        <v>180</v>
      </c>
      <c r="B62" s="51">
        <v>10</v>
      </c>
      <c r="C62" s="55" t="s">
        <v>315</v>
      </c>
      <c r="D62" s="52">
        <f t="shared" si="3"/>
        <v>17500</v>
      </c>
      <c r="E62" s="52">
        <f t="shared" si="3"/>
        <v>0</v>
      </c>
      <c r="F62" s="40">
        <f>F63</f>
        <v>17500</v>
      </c>
    </row>
    <row r="63" spans="1:6" ht="21.75" customHeight="1">
      <c r="A63" s="50" t="s">
        <v>200</v>
      </c>
      <c r="B63" s="51">
        <v>10</v>
      </c>
      <c r="C63" s="55" t="s">
        <v>316</v>
      </c>
      <c r="D63" s="52">
        <f t="shared" si="3"/>
        <v>17500</v>
      </c>
      <c r="E63" s="52">
        <f t="shared" si="3"/>
        <v>0</v>
      </c>
      <c r="F63" s="40">
        <f>F64</f>
        <v>17500</v>
      </c>
    </row>
    <row r="64" spans="1:6" ht="45.75" customHeight="1">
      <c r="A64" s="50" t="s">
        <v>200</v>
      </c>
      <c r="B64" s="51">
        <v>10</v>
      </c>
      <c r="C64" s="55" t="s">
        <v>317</v>
      </c>
      <c r="D64" s="52">
        <v>17500</v>
      </c>
      <c r="E64" s="52">
        <v>0</v>
      </c>
      <c r="F64" s="40">
        <f>D64-E64</f>
        <v>17500</v>
      </c>
    </row>
    <row r="65" spans="1:6" ht="31.5" customHeight="1">
      <c r="A65" s="75" t="s">
        <v>44</v>
      </c>
      <c r="B65" s="76">
        <v>10</v>
      </c>
      <c r="C65" s="77" t="s">
        <v>318</v>
      </c>
      <c r="D65" s="67">
        <f>D66</f>
        <v>6300</v>
      </c>
      <c r="E65" s="67">
        <f>E66</f>
        <v>4600.39</v>
      </c>
      <c r="F65" s="64">
        <f>D65-E65</f>
        <v>1699.6099999999997</v>
      </c>
    </row>
    <row r="66" spans="1:6" s="19" customFormat="1" ht="38.25" customHeight="1">
      <c r="A66" s="50" t="s">
        <v>45</v>
      </c>
      <c r="B66" s="51">
        <v>10</v>
      </c>
      <c r="C66" s="55" t="s">
        <v>319</v>
      </c>
      <c r="D66" s="52">
        <f>D67+D68</f>
        <v>6300</v>
      </c>
      <c r="E66" s="52">
        <f>E67+E68</f>
        <v>4600.39</v>
      </c>
      <c r="F66" s="40">
        <f>D66-E66</f>
        <v>1699.6099999999997</v>
      </c>
    </row>
    <row r="67" spans="1:6" ht="55.5" customHeight="1">
      <c r="A67" s="50" t="s">
        <v>46</v>
      </c>
      <c r="B67" s="51">
        <v>10</v>
      </c>
      <c r="C67" s="55" t="s">
        <v>320</v>
      </c>
      <c r="D67" s="52">
        <v>6300</v>
      </c>
      <c r="E67" s="52">
        <v>4600.39</v>
      </c>
      <c r="F67" s="40">
        <f>D67-E67</f>
        <v>1699.6099999999997</v>
      </c>
    </row>
    <row r="68" spans="1:6" ht="59.25" customHeight="1">
      <c r="A68" s="50" t="s">
        <v>46</v>
      </c>
      <c r="B68" s="51">
        <v>10</v>
      </c>
      <c r="C68" s="55" t="s">
        <v>320</v>
      </c>
      <c r="D68" s="52">
        <v>0</v>
      </c>
      <c r="E68" s="52">
        <v>0</v>
      </c>
      <c r="F68" s="40">
        <f>D68-E68</f>
        <v>0</v>
      </c>
    </row>
    <row r="69" spans="1:6" ht="30" customHeight="1">
      <c r="A69" s="75" t="s">
        <v>181</v>
      </c>
      <c r="B69" s="76">
        <v>10</v>
      </c>
      <c r="C69" s="77" t="s">
        <v>321</v>
      </c>
      <c r="D69" s="67">
        <f>D70</f>
        <v>4149800</v>
      </c>
      <c r="E69" s="67">
        <f>E70+E83</f>
        <v>2871999</v>
      </c>
      <c r="F69" s="64">
        <f aca="true" t="shared" si="4" ref="F69:F81">D69-E69</f>
        <v>1277801</v>
      </c>
    </row>
    <row r="70" spans="1:6" ht="50.25" customHeight="1">
      <c r="A70" s="50" t="s">
        <v>182</v>
      </c>
      <c r="B70" s="51">
        <v>10</v>
      </c>
      <c r="C70" s="55" t="s">
        <v>322</v>
      </c>
      <c r="D70" s="52">
        <f>D74+D79+D71+D82</f>
        <v>4149800</v>
      </c>
      <c r="E70" s="52">
        <f>E74+E79+E71</f>
        <v>2871999</v>
      </c>
      <c r="F70" s="52">
        <f>F74+F79+F71</f>
        <v>1277801</v>
      </c>
    </row>
    <row r="71" spans="1:6" ht="21" customHeight="1">
      <c r="A71" s="50" t="s">
        <v>39</v>
      </c>
      <c r="B71" s="51">
        <v>10</v>
      </c>
      <c r="C71" s="55" t="s">
        <v>323</v>
      </c>
      <c r="D71" s="52">
        <f>D72</f>
        <v>3976300</v>
      </c>
      <c r="E71" s="52">
        <f>E73</f>
        <v>2783300</v>
      </c>
      <c r="F71" s="40">
        <f t="shared" si="4"/>
        <v>1193000</v>
      </c>
    </row>
    <row r="72" spans="1:6" ht="33.75" customHeight="1">
      <c r="A72" s="50" t="s">
        <v>40</v>
      </c>
      <c r="B72" s="51">
        <v>10</v>
      </c>
      <c r="C72" s="55" t="s">
        <v>323</v>
      </c>
      <c r="D72" s="52">
        <f>D73</f>
        <v>3976300</v>
      </c>
      <c r="E72" s="52">
        <f>E73</f>
        <v>2783300</v>
      </c>
      <c r="F72" s="40">
        <f t="shared" si="4"/>
        <v>1193000</v>
      </c>
    </row>
    <row r="73" spans="1:6" ht="35.25" customHeight="1">
      <c r="A73" s="50" t="s">
        <v>97</v>
      </c>
      <c r="B73" s="51">
        <v>10</v>
      </c>
      <c r="C73" s="55" t="s">
        <v>323</v>
      </c>
      <c r="D73" s="52">
        <v>3976300</v>
      </c>
      <c r="E73" s="52">
        <v>2783300</v>
      </c>
      <c r="F73" s="40">
        <f t="shared" si="4"/>
        <v>1193000</v>
      </c>
    </row>
    <row r="74" spans="1:6" ht="22.5" customHeight="1">
      <c r="A74" s="50" t="s">
        <v>150</v>
      </c>
      <c r="B74" s="51">
        <v>10</v>
      </c>
      <c r="C74" s="55" t="s">
        <v>324</v>
      </c>
      <c r="D74" s="52">
        <f>D75+D77</f>
        <v>173500</v>
      </c>
      <c r="E74" s="52">
        <f>E75+E77</f>
        <v>88699</v>
      </c>
      <c r="F74" s="40">
        <f t="shared" si="4"/>
        <v>84801</v>
      </c>
    </row>
    <row r="75" spans="1:6" ht="32.25" customHeight="1">
      <c r="A75" s="50" t="s">
        <v>183</v>
      </c>
      <c r="B75" s="51">
        <v>10</v>
      </c>
      <c r="C75" s="55" t="s">
        <v>325</v>
      </c>
      <c r="D75" s="52">
        <f>D76</f>
        <v>173300</v>
      </c>
      <c r="E75" s="52">
        <f>E76</f>
        <v>88499</v>
      </c>
      <c r="F75" s="40">
        <f t="shared" si="4"/>
        <v>84801</v>
      </c>
    </row>
    <row r="76" spans="1:6" ht="51" customHeight="1">
      <c r="A76" s="50" t="s">
        <v>98</v>
      </c>
      <c r="B76" s="51">
        <v>10</v>
      </c>
      <c r="C76" s="55" t="s">
        <v>325</v>
      </c>
      <c r="D76" s="52">
        <v>173300</v>
      </c>
      <c r="E76" s="52">
        <v>88499</v>
      </c>
      <c r="F76" s="40">
        <f t="shared" si="4"/>
        <v>84801</v>
      </c>
    </row>
    <row r="77" spans="1:6" ht="37.5" customHeight="1">
      <c r="A77" s="50" t="s">
        <v>153</v>
      </c>
      <c r="B77" s="51">
        <v>10</v>
      </c>
      <c r="C77" s="55" t="s">
        <v>326</v>
      </c>
      <c r="D77" s="52">
        <f>D78</f>
        <v>200</v>
      </c>
      <c r="E77" s="52">
        <f>E78</f>
        <v>200</v>
      </c>
      <c r="F77" s="40">
        <f t="shared" si="4"/>
        <v>0</v>
      </c>
    </row>
    <row r="78" spans="1:6" ht="38.25" customHeight="1">
      <c r="A78" s="50" t="s">
        <v>99</v>
      </c>
      <c r="B78" s="51">
        <v>10</v>
      </c>
      <c r="C78" s="55" t="s">
        <v>327</v>
      </c>
      <c r="D78" s="52">
        <v>200</v>
      </c>
      <c r="E78" s="52">
        <v>200</v>
      </c>
      <c r="F78" s="40">
        <f t="shared" si="4"/>
        <v>0</v>
      </c>
    </row>
    <row r="79" spans="1:6" ht="18.75" customHeight="1">
      <c r="A79" s="50" t="s">
        <v>151</v>
      </c>
      <c r="B79" s="51">
        <v>10</v>
      </c>
      <c r="C79" s="55" t="s">
        <v>328</v>
      </c>
      <c r="D79" s="52">
        <f>D80</f>
        <v>0</v>
      </c>
      <c r="E79" s="52">
        <f>E80</f>
        <v>0</v>
      </c>
      <c r="F79" s="40">
        <f t="shared" si="4"/>
        <v>0</v>
      </c>
    </row>
    <row r="80" spans="1:6" ht="23.25" customHeight="1">
      <c r="A80" s="50" t="s">
        <v>152</v>
      </c>
      <c r="B80" s="51">
        <v>10</v>
      </c>
      <c r="C80" s="55" t="s">
        <v>329</v>
      </c>
      <c r="D80" s="52">
        <f>D81</f>
        <v>0</v>
      </c>
      <c r="E80" s="52">
        <f>E81</f>
        <v>0</v>
      </c>
      <c r="F80" s="40">
        <f t="shared" si="4"/>
        <v>0</v>
      </c>
    </row>
    <row r="81" spans="1:6" ht="36" customHeight="1">
      <c r="A81" s="50" t="s">
        <v>100</v>
      </c>
      <c r="B81" s="51">
        <v>10</v>
      </c>
      <c r="C81" s="55" t="s">
        <v>330</v>
      </c>
      <c r="D81" s="52">
        <v>0</v>
      </c>
      <c r="E81" s="52">
        <v>0</v>
      </c>
      <c r="F81" s="40">
        <f t="shared" si="4"/>
        <v>0</v>
      </c>
    </row>
    <row r="82" spans="1:6" ht="46.5" customHeight="1">
      <c r="A82" s="50" t="s">
        <v>215</v>
      </c>
      <c r="B82" s="51">
        <v>10</v>
      </c>
      <c r="C82" s="55" t="s">
        <v>331</v>
      </c>
      <c r="D82" s="52">
        <f>D83</f>
        <v>0</v>
      </c>
      <c r="E82" s="52">
        <f>E83</f>
        <v>0</v>
      </c>
      <c r="F82" s="40">
        <f>D82-E82</f>
        <v>0</v>
      </c>
    </row>
    <row r="83" spans="1:6" ht="56.25" customHeight="1">
      <c r="A83" s="137" t="s">
        <v>216</v>
      </c>
      <c r="B83" s="51">
        <v>10</v>
      </c>
      <c r="C83" s="55" t="s">
        <v>332</v>
      </c>
      <c r="D83" s="52">
        <v>0</v>
      </c>
      <c r="E83" s="52">
        <v>0</v>
      </c>
      <c r="F83" s="40">
        <f>D83-E83</f>
        <v>0</v>
      </c>
    </row>
    <row r="84" spans="1:6" ht="12.75">
      <c r="A84" s="18" t="s">
        <v>195</v>
      </c>
      <c r="B84" s="136"/>
      <c r="C84" s="11" t="s">
        <v>333</v>
      </c>
      <c r="D84" s="12"/>
      <c r="E84" s="5"/>
      <c r="F84" s="6"/>
    </row>
    <row r="85" spans="1:6" ht="11.25" customHeight="1">
      <c r="A85" s="18" t="s">
        <v>196</v>
      </c>
      <c r="B85" s="35"/>
      <c r="C85" s="11" t="s">
        <v>334</v>
      </c>
      <c r="D85" s="12">
        <f>D16</f>
        <v>8819300</v>
      </c>
      <c r="E85" s="12">
        <f>E16</f>
        <v>3505705.6</v>
      </c>
      <c r="F85" s="12">
        <f>F16</f>
        <v>5313594.4</v>
      </c>
    </row>
    <row r="89" ht="10.5" customHeight="1"/>
    <row r="90" ht="10.5" customHeight="1"/>
    <row r="91" ht="9.75" customHeight="1"/>
    <row r="92" ht="31.5" customHeight="1"/>
    <row r="93" ht="25.5" customHeight="1"/>
    <row r="94" ht="39" customHeight="1"/>
    <row r="95" ht="54" customHeight="1"/>
    <row r="96" ht="24.75" customHeight="1"/>
    <row r="97" ht="25.5" customHeight="1"/>
    <row r="98" ht="36.75" customHeight="1"/>
    <row r="99" ht="29.25" customHeight="1"/>
    <row r="100" ht="27" customHeight="1"/>
    <row r="101" ht="26.25" customHeight="1"/>
    <row r="102" ht="171" customHeight="1"/>
    <row r="103" ht="16.5" customHeight="1" hidden="1"/>
    <row r="104" ht="16.5" customHeight="1" hidden="1"/>
    <row r="105" ht="15" customHeight="1" hidden="1"/>
    <row r="106" ht="18.75" customHeight="1" hidden="1"/>
    <row r="107" ht="15" customHeight="1" hidden="1"/>
    <row r="108" ht="21" customHeight="1" hidden="1"/>
    <row r="109" ht="12" customHeight="1" hidden="1"/>
    <row r="110" ht="12.75" customHeight="1" hidden="1"/>
    <row r="111" ht="16.5" customHeight="1" hidden="1"/>
    <row r="112" ht="16.5" customHeight="1" hidden="1"/>
    <row r="113" ht="17.25" customHeight="1" hidden="1"/>
    <row r="114" ht="18" customHeight="1" hidden="1"/>
    <row r="115" ht="26.25" customHeight="1" hidden="1"/>
    <row r="116" ht="25.5" customHeight="1" hidden="1"/>
    <row r="117" ht="15" customHeight="1" hidden="1"/>
    <row r="118" ht="27.75" customHeight="1" hidden="1"/>
    <row r="119" ht="27.75" customHeight="1" hidden="1" thickBot="1"/>
    <row r="120" ht="3.75" customHeight="1"/>
    <row r="121" ht="38.25" customHeight="1"/>
    <row r="122" ht="44.25" customHeight="1"/>
    <row r="123" ht="20.25" customHeight="1"/>
    <row r="124" ht="10.5" customHeight="1"/>
    <row r="125" ht="24.75" customHeight="1"/>
    <row r="126" ht="8.25" customHeight="1"/>
    <row r="127" ht="6.75" customHeight="1"/>
    <row r="128" ht="12.75" customHeight="1"/>
    <row r="129" ht="12.75" customHeight="1"/>
    <row r="130" ht="12.75" customHeight="1"/>
    <row r="131" ht="12.75" customHeight="1"/>
    <row r="132" ht="1.5" customHeight="1"/>
    <row r="133" ht="22.5" customHeight="1" hidden="1"/>
    <row r="134" ht="1.5" customHeight="1"/>
    <row r="135" ht="11.25" customHeight="1" hidden="1"/>
    <row r="136" ht="11.25" customHeight="1" hidden="1"/>
    <row r="137" ht="11.25" customHeight="1" hidden="1"/>
    <row r="138" ht="11.25" customHeight="1" hidden="1"/>
    <row r="139" ht="11.25" customHeight="1" hidden="1"/>
    <row r="140" ht="11.25" customHeight="1" hidden="1"/>
    <row r="141" ht="11.25" customHeight="1" hidden="1"/>
    <row r="142" ht="11.25" customHeight="1" hidden="1"/>
    <row r="143" ht="11.25" customHeight="1" hidden="1"/>
    <row r="144" ht="11.25" customHeight="1" hidden="1"/>
    <row r="145" ht="0.75" customHeight="1"/>
    <row r="146" ht="11.25" customHeight="1" hidden="1"/>
    <row r="147" ht="11.25" customHeight="1" hidden="1"/>
    <row r="148" ht="11.25" customHeight="1" hidden="1"/>
    <row r="149" ht="11.25" customHeight="1" hidden="1"/>
    <row r="150" ht="11.25" customHeight="1" hidden="1"/>
    <row r="151" ht="11.25" customHeight="1" hidden="1"/>
    <row r="152" ht="11.25" customHeight="1" hidden="1"/>
    <row r="153" ht="11.25" customHeight="1" hidden="1"/>
    <row r="154" ht="23.25" customHeight="1" hidden="1"/>
    <row r="155" ht="9.75" customHeight="1" hidden="1"/>
    <row r="156" ht="12.75" customHeight="1" hidden="1"/>
  </sheetData>
  <sheetProtection/>
  <mergeCells count="3">
    <mergeCell ref="B7:D7"/>
    <mergeCell ref="A4:D4"/>
    <mergeCell ref="A2:E2"/>
  </mergeCells>
  <printOptions/>
  <pageMargins left="0.4724409448818898" right="0.1968503937007874" top="0.35433070866141736" bottom="0.35433070866141736" header="0" footer="0"/>
  <pageSetup horizontalDpi="600" verticalDpi="600" orientation="portrait" pageOrder="overThenDown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77"/>
  <sheetViews>
    <sheetView showGridLines="0" workbookViewId="0" topLeftCell="A4">
      <selection activeCell="F160" sqref="F160"/>
    </sheetView>
  </sheetViews>
  <sheetFormatPr defaultColWidth="0" defaultRowHeight="12.75"/>
  <cols>
    <col min="1" max="1" width="26.125" style="144" customWidth="1"/>
    <col min="2" max="2" width="5.25390625" style="8" customWidth="1"/>
    <col min="3" max="3" width="22.125" style="60" customWidth="1"/>
    <col min="4" max="4" width="14.875" style="17" customWidth="1"/>
    <col min="5" max="5" width="12.25390625" style="17" customWidth="1"/>
    <col min="6" max="6" width="12.625" style="115" customWidth="1"/>
    <col min="7" max="7" width="0.2421875" style="8" customWidth="1"/>
    <col min="8" max="9" width="9.125" style="8" hidden="1" customWidth="1"/>
    <col min="10" max="10" width="2.00390625" style="8" hidden="1" customWidth="1"/>
    <col min="11" max="21" width="9.125" style="8" hidden="1" customWidth="1"/>
    <col min="22" max="22" width="1.12109375" style="8" hidden="1" customWidth="1"/>
    <col min="23" max="32" width="9.125" style="8" hidden="1" customWidth="1"/>
    <col min="33" max="33" width="8.75390625" style="8" hidden="1" customWidth="1"/>
    <col min="34" max="46" width="9.125" style="8" hidden="1" customWidth="1"/>
    <col min="47" max="47" width="7.00390625" style="8" hidden="1" customWidth="1"/>
    <col min="48" max="61" width="9.125" style="8" hidden="1" customWidth="1"/>
    <col min="62" max="62" width="0.6171875" style="8" hidden="1" customWidth="1"/>
    <col min="63" max="74" width="9.125" style="8" hidden="1" customWidth="1"/>
    <col min="75" max="75" width="5.875" style="8" hidden="1" customWidth="1"/>
    <col min="76" max="87" width="9.125" style="8" hidden="1" customWidth="1"/>
    <col min="88" max="88" width="6.875" style="8" hidden="1" customWidth="1"/>
    <col min="89" max="101" width="9.125" style="8" hidden="1" customWidth="1"/>
    <col min="102" max="102" width="8.125" style="8" hidden="1" customWidth="1"/>
    <col min="103" max="115" width="9.125" style="8" hidden="1" customWidth="1"/>
    <col min="116" max="116" width="3.75390625" style="8" hidden="1" customWidth="1"/>
    <col min="117" max="128" width="9.125" style="8" hidden="1" customWidth="1"/>
    <col min="129" max="129" width="7.75390625" style="8" hidden="1" customWidth="1"/>
    <col min="130" max="141" width="9.125" style="8" hidden="1" customWidth="1"/>
    <col min="142" max="142" width="7.00390625" style="8" hidden="1" customWidth="1"/>
    <col min="143" max="155" width="9.125" style="8" hidden="1" customWidth="1"/>
    <col min="156" max="156" width="5.375" style="8" hidden="1" customWidth="1"/>
    <col min="157" max="170" width="9.125" style="8" hidden="1" customWidth="1"/>
    <col min="171" max="171" width="1.75390625" style="8" hidden="1" customWidth="1"/>
    <col min="172" max="184" width="9.125" style="8" hidden="1" customWidth="1"/>
    <col min="185" max="185" width="4.00390625" style="8" hidden="1" customWidth="1"/>
    <col min="186" max="199" width="9.125" style="8" hidden="1" customWidth="1"/>
    <col min="200" max="200" width="0.37109375" style="8" hidden="1" customWidth="1"/>
    <col min="201" max="212" width="9.125" style="8" hidden="1" customWidth="1"/>
    <col min="213" max="213" width="7.875" style="8" hidden="1" customWidth="1"/>
    <col min="214" max="226" width="9.125" style="8" hidden="1" customWidth="1"/>
    <col min="227" max="227" width="3.875" style="8" hidden="1" customWidth="1"/>
    <col min="228" max="241" width="9.125" style="8" hidden="1" customWidth="1"/>
    <col min="242" max="242" width="1.12109375" style="8" hidden="1" customWidth="1"/>
    <col min="243" max="16384" width="9.125" style="8" hidden="1" customWidth="1"/>
  </cols>
  <sheetData>
    <row r="1" spans="2:6" ht="14.25">
      <c r="B1" s="61" t="s">
        <v>123</v>
      </c>
      <c r="C1" s="33"/>
      <c r="E1" s="68" t="s">
        <v>118</v>
      </c>
      <c r="F1" s="100"/>
    </row>
    <row r="2" spans="1:6" ht="12.75">
      <c r="A2" s="145"/>
      <c r="B2" s="13"/>
      <c r="C2" s="59"/>
      <c r="D2" s="69"/>
      <c r="E2" s="69"/>
      <c r="F2" s="101"/>
    </row>
    <row r="3" spans="1:6" ht="12.75">
      <c r="A3" s="146"/>
      <c r="B3" s="14" t="s">
        <v>111</v>
      </c>
      <c r="C3" s="14" t="s">
        <v>110</v>
      </c>
      <c r="D3" s="70" t="s">
        <v>131</v>
      </c>
      <c r="E3" s="71"/>
      <c r="F3" s="102" t="s">
        <v>106</v>
      </c>
    </row>
    <row r="4" spans="1:6" ht="12.75">
      <c r="A4" s="146" t="s">
        <v>109</v>
      </c>
      <c r="B4" s="14" t="s">
        <v>112</v>
      </c>
      <c r="C4" s="2" t="s">
        <v>135</v>
      </c>
      <c r="D4" s="70" t="s">
        <v>130</v>
      </c>
      <c r="E4" s="72" t="s">
        <v>122</v>
      </c>
      <c r="F4" s="103" t="s">
        <v>107</v>
      </c>
    </row>
    <row r="5" spans="1:6" ht="12.75">
      <c r="A5" s="146"/>
      <c r="B5" s="14" t="s">
        <v>113</v>
      </c>
      <c r="C5" s="14" t="s">
        <v>134</v>
      </c>
      <c r="D5" s="70" t="s">
        <v>107</v>
      </c>
      <c r="E5" s="70"/>
      <c r="F5" s="104"/>
    </row>
    <row r="6" spans="1:6" ht="13.5" thickBot="1">
      <c r="A6" s="147">
        <v>1</v>
      </c>
      <c r="B6" s="53">
        <v>2</v>
      </c>
      <c r="C6" s="53">
        <v>3</v>
      </c>
      <c r="D6" s="73" t="s">
        <v>105</v>
      </c>
      <c r="E6" s="73" t="s">
        <v>124</v>
      </c>
      <c r="F6" s="105" t="s">
        <v>125</v>
      </c>
    </row>
    <row r="7" spans="1:7" s="89" customFormat="1" ht="13.5" thickBot="1">
      <c r="A7" s="148" t="s">
        <v>197</v>
      </c>
      <c r="B7" s="90">
        <v>200</v>
      </c>
      <c r="C7" s="138" t="s">
        <v>335</v>
      </c>
      <c r="D7" s="140">
        <f>D8</f>
        <v>13347900</v>
      </c>
      <c r="E7" s="139">
        <f>E8</f>
        <v>2648640.12</v>
      </c>
      <c r="F7" s="106">
        <f>D7-E7</f>
        <v>10699259.879999999</v>
      </c>
      <c r="G7" s="88"/>
    </row>
    <row r="8" spans="1:7" ht="22.5">
      <c r="A8" s="149" t="s">
        <v>36</v>
      </c>
      <c r="B8" s="94"/>
      <c r="C8" s="95" t="s">
        <v>336</v>
      </c>
      <c r="D8" s="96">
        <f>D9+D58+D65+D76+D92+D112+D118+D123+D136+D142+D149</f>
        <v>13347900</v>
      </c>
      <c r="E8" s="96">
        <f>E9+E58+E65+E76+E92+E112+E118+E123+E136+E142+E149</f>
        <v>2648640.12</v>
      </c>
      <c r="F8" s="96">
        <f>F9+F58+F65+F76+F92+F112+F118+F123+F136+F142+F149</f>
        <v>10699259.879999999</v>
      </c>
      <c r="G8" s="17"/>
    </row>
    <row r="9" spans="1:6" ht="22.5">
      <c r="A9" s="150" t="s">
        <v>17</v>
      </c>
      <c r="B9" s="91">
        <v>200</v>
      </c>
      <c r="C9" s="92" t="s">
        <v>337</v>
      </c>
      <c r="D9" s="93">
        <f>D10+D28</f>
        <v>5649500</v>
      </c>
      <c r="E9" s="93">
        <f>E10+E28</f>
        <v>1288764.9000000001</v>
      </c>
      <c r="F9" s="93">
        <f>D9-E9</f>
        <v>4360735.1</v>
      </c>
    </row>
    <row r="10" spans="1:7" ht="67.5">
      <c r="A10" s="152" t="s">
        <v>25</v>
      </c>
      <c r="B10" s="51">
        <v>200</v>
      </c>
      <c r="C10" s="38" t="s">
        <v>338</v>
      </c>
      <c r="D10" s="40">
        <f>D11+D24</f>
        <v>4595500</v>
      </c>
      <c r="E10" s="40">
        <f>E11+E24</f>
        <v>1257587.8</v>
      </c>
      <c r="F10" s="110">
        <f>D10-E10</f>
        <v>3337912.2</v>
      </c>
      <c r="G10" s="17"/>
    </row>
    <row r="11" spans="1:7" ht="33.75">
      <c r="A11" s="142" t="s">
        <v>225</v>
      </c>
      <c r="B11" s="51">
        <v>200</v>
      </c>
      <c r="C11" s="38" t="s">
        <v>339</v>
      </c>
      <c r="D11" s="40">
        <f>D13+D18+D20</f>
        <v>4595300</v>
      </c>
      <c r="E11" s="40">
        <f>E13+E18+E20</f>
        <v>1257387.8</v>
      </c>
      <c r="F11" s="40">
        <f>F13+F18+F20</f>
        <v>3337912.1999999993</v>
      </c>
      <c r="G11" s="17"/>
    </row>
    <row r="12" spans="1:7" ht="22.5">
      <c r="A12" s="142" t="s">
        <v>36</v>
      </c>
      <c r="B12" s="51">
        <v>200</v>
      </c>
      <c r="C12" s="38" t="s">
        <v>340</v>
      </c>
      <c r="D12" s="40">
        <f>D13+D18+D20</f>
        <v>4595300</v>
      </c>
      <c r="E12" s="40">
        <f>E13+E18+E20</f>
        <v>1257387.8</v>
      </c>
      <c r="F12" s="40">
        <f>D12-E12</f>
        <v>3337912.2</v>
      </c>
      <c r="G12" s="17"/>
    </row>
    <row r="13" spans="1:6" ht="101.25">
      <c r="A13" s="142" t="s">
        <v>226</v>
      </c>
      <c r="B13" s="51">
        <v>200</v>
      </c>
      <c r="C13" s="38" t="s">
        <v>341</v>
      </c>
      <c r="D13" s="40">
        <f>D14+D15+D16</f>
        <v>3771500</v>
      </c>
      <c r="E13" s="40">
        <f>E14+E15+E16</f>
        <v>973889.31</v>
      </c>
      <c r="F13" s="40">
        <f>F14+F15+F16</f>
        <v>2797610.6899999995</v>
      </c>
    </row>
    <row r="14" spans="1:6" s="132" customFormat="1" ht="21.75" customHeight="1">
      <c r="A14" s="151" t="s">
        <v>227</v>
      </c>
      <c r="B14" s="76">
        <v>200</v>
      </c>
      <c r="C14" s="63" t="s">
        <v>342</v>
      </c>
      <c r="D14" s="64">
        <v>2812700</v>
      </c>
      <c r="E14" s="64">
        <v>729293.93</v>
      </c>
      <c r="F14" s="109">
        <f>D14-E14</f>
        <v>2083406.0699999998</v>
      </c>
    </row>
    <row r="15" spans="1:6" s="132" customFormat="1" ht="24.75" customHeight="1">
      <c r="A15" s="167" t="s">
        <v>228</v>
      </c>
      <c r="B15" s="76">
        <v>200</v>
      </c>
      <c r="C15" s="63" t="s">
        <v>343</v>
      </c>
      <c r="D15" s="64">
        <v>185400</v>
      </c>
      <c r="E15" s="64">
        <v>58227.6</v>
      </c>
      <c r="F15" s="109">
        <f>D15-E15</f>
        <v>127172.4</v>
      </c>
    </row>
    <row r="16" spans="1:6" s="132" customFormat="1" ht="67.5">
      <c r="A16" s="151" t="s">
        <v>201</v>
      </c>
      <c r="B16" s="76">
        <v>200</v>
      </c>
      <c r="C16" s="63" t="s">
        <v>344</v>
      </c>
      <c r="D16" s="64">
        <v>773400</v>
      </c>
      <c r="E16" s="64">
        <v>186367.78</v>
      </c>
      <c r="F16" s="109">
        <f>D16-E16</f>
        <v>587032.22</v>
      </c>
    </row>
    <row r="17" spans="1:6" ht="112.5">
      <c r="A17" s="161" t="s">
        <v>261</v>
      </c>
      <c r="B17" s="162">
        <v>200</v>
      </c>
      <c r="C17" s="38" t="s">
        <v>345</v>
      </c>
      <c r="D17" s="40">
        <f>D18</f>
        <v>747000</v>
      </c>
      <c r="E17" s="40">
        <f>E18</f>
        <v>220926.33</v>
      </c>
      <c r="F17" s="110">
        <f>D17-E17</f>
        <v>526073.67</v>
      </c>
    </row>
    <row r="18" spans="1:6" ht="33.75">
      <c r="A18" s="160" t="s">
        <v>229</v>
      </c>
      <c r="B18" s="51">
        <v>200</v>
      </c>
      <c r="C18" s="38" t="s">
        <v>346</v>
      </c>
      <c r="D18" s="40">
        <f>D19</f>
        <v>747000</v>
      </c>
      <c r="E18" s="40">
        <f>E19</f>
        <v>220926.33</v>
      </c>
      <c r="F18" s="110">
        <f>F19</f>
        <v>526073.67</v>
      </c>
    </row>
    <row r="19" spans="1:6" ht="45">
      <c r="A19" s="151" t="s">
        <v>230</v>
      </c>
      <c r="B19" s="76">
        <v>200</v>
      </c>
      <c r="C19" s="63" t="s">
        <v>347</v>
      </c>
      <c r="D19" s="64">
        <v>747000</v>
      </c>
      <c r="E19" s="64">
        <v>220926.33</v>
      </c>
      <c r="F19" s="64">
        <f>D19-E19</f>
        <v>526073.67</v>
      </c>
    </row>
    <row r="20" spans="1:6" ht="56.25">
      <c r="A20" s="142" t="s">
        <v>262</v>
      </c>
      <c r="B20" s="51">
        <v>200</v>
      </c>
      <c r="C20" s="38" t="s">
        <v>348</v>
      </c>
      <c r="D20" s="40">
        <f>D21+D22+D23</f>
        <v>76800</v>
      </c>
      <c r="E20" s="40">
        <f>E21+E22+E23</f>
        <v>62572.16</v>
      </c>
      <c r="F20" s="110">
        <f>F21+F22+F23</f>
        <v>14227.84</v>
      </c>
    </row>
    <row r="21" spans="1:6" s="132" customFormat="1" ht="22.5">
      <c r="A21" s="151" t="s">
        <v>202</v>
      </c>
      <c r="B21" s="76">
        <v>200</v>
      </c>
      <c r="C21" s="63" t="s">
        <v>349</v>
      </c>
      <c r="D21" s="64">
        <v>64800</v>
      </c>
      <c r="E21" s="64">
        <v>53156</v>
      </c>
      <c r="F21" s="109">
        <f>D21-E21</f>
        <v>11644</v>
      </c>
    </row>
    <row r="22" spans="1:6" s="66" customFormat="1" ht="22.5">
      <c r="A22" s="151" t="s">
        <v>203</v>
      </c>
      <c r="B22" s="76">
        <v>200</v>
      </c>
      <c r="C22" s="63" t="s">
        <v>350</v>
      </c>
      <c r="D22" s="64">
        <v>11000</v>
      </c>
      <c r="E22" s="64">
        <v>9320</v>
      </c>
      <c r="F22" s="109">
        <f>D22-E22</f>
        <v>1680</v>
      </c>
    </row>
    <row r="23" spans="1:6" s="66" customFormat="1" ht="12.75">
      <c r="A23" s="151" t="s">
        <v>7</v>
      </c>
      <c r="B23" s="76">
        <v>200</v>
      </c>
      <c r="C23" s="63" t="s">
        <v>351</v>
      </c>
      <c r="D23" s="64">
        <v>1000</v>
      </c>
      <c r="E23" s="64">
        <v>96.16</v>
      </c>
      <c r="F23" s="109">
        <f>D23-E23</f>
        <v>903.84</v>
      </c>
    </row>
    <row r="24" spans="1:6" s="66" customFormat="1" ht="33.75">
      <c r="A24" s="142" t="s">
        <v>263</v>
      </c>
      <c r="B24" s="51">
        <v>200</v>
      </c>
      <c r="C24" s="65" t="s">
        <v>352</v>
      </c>
      <c r="D24" s="58">
        <f aca="true" t="shared" si="0" ref="D24:F25">D25</f>
        <v>200</v>
      </c>
      <c r="E24" s="58">
        <f t="shared" si="0"/>
        <v>200</v>
      </c>
      <c r="F24" s="108">
        <f t="shared" si="0"/>
        <v>0</v>
      </c>
    </row>
    <row r="25" spans="1:6" s="66" customFormat="1" ht="12.75">
      <c r="A25" s="142" t="s">
        <v>231</v>
      </c>
      <c r="B25" s="51">
        <v>200</v>
      </c>
      <c r="C25" s="65" t="s">
        <v>353</v>
      </c>
      <c r="D25" s="58">
        <f t="shared" si="0"/>
        <v>200</v>
      </c>
      <c r="E25" s="58">
        <f t="shared" si="0"/>
        <v>200</v>
      </c>
      <c r="F25" s="108">
        <f t="shared" si="0"/>
        <v>0</v>
      </c>
    </row>
    <row r="26" spans="1:6" s="66" customFormat="1" ht="101.25">
      <c r="A26" s="153" t="s">
        <v>199</v>
      </c>
      <c r="B26" s="51">
        <v>200</v>
      </c>
      <c r="C26" s="65" t="s">
        <v>354</v>
      </c>
      <c r="D26" s="58">
        <f>D27</f>
        <v>200</v>
      </c>
      <c r="E26" s="58">
        <f>E27</f>
        <v>200</v>
      </c>
      <c r="F26" s="108">
        <f>F27</f>
        <v>0</v>
      </c>
    </row>
    <row r="27" spans="1:6" s="132" customFormat="1" ht="33.75">
      <c r="A27" s="151" t="s">
        <v>23</v>
      </c>
      <c r="B27" s="76">
        <v>200</v>
      </c>
      <c r="C27" s="63" t="s">
        <v>355</v>
      </c>
      <c r="D27" s="64">
        <v>200</v>
      </c>
      <c r="E27" s="64">
        <v>200</v>
      </c>
      <c r="F27" s="109">
        <f>D27-E27</f>
        <v>0</v>
      </c>
    </row>
    <row r="28" spans="1:6" s="170" customFormat="1" ht="22.5">
      <c r="A28" s="169" t="s">
        <v>26</v>
      </c>
      <c r="B28" s="168">
        <v>200</v>
      </c>
      <c r="C28" s="97" t="s">
        <v>356</v>
      </c>
      <c r="D28" s="98">
        <f>D29+D39+D43</f>
        <v>1054000</v>
      </c>
      <c r="E28" s="98">
        <f>E29+E39+E43</f>
        <v>31177.100000000002</v>
      </c>
      <c r="F28" s="98">
        <f>F29+F39+F43</f>
        <v>1022822.9</v>
      </c>
    </row>
    <row r="29" spans="1:6" s="19" customFormat="1" ht="56.25">
      <c r="A29" s="142" t="s">
        <v>264</v>
      </c>
      <c r="B29" s="162">
        <v>200</v>
      </c>
      <c r="C29" s="38" t="s">
        <v>357</v>
      </c>
      <c r="D29" s="40">
        <f>D30+D33+D37</f>
        <v>3000</v>
      </c>
      <c r="E29" s="40">
        <f>E30+E33+E37</f>
        <v>0</v>
      </c>
      <c r="F29" s="40">
        <f>F30+F33+F37</f>
        <v>3000</v>
      </c>
    </row>
    <row r="30" spans="1:6" s="19" customFormat="1" ht="33.75">
      <c r="A30" s="142" t="s">
        <v>280</v>
      </c>
      <c r="B30" s="162">
        <v>200</v>
      </c>
      <c r="C30" s="38" t="s">
        <v>358</v>
      </c>
      <c r="D30" s="40">
        <f>D31</f>
        <v>1000</v>
      </c>
      <c r="E30" s="40">
        <f>E31</f>
        <v>0</v>
      </c>
      <c r="F30" s="40">
        <f>F31</f>
        <v>1000</v>
      </c>
    </row>
    <row r="31" spans="1:6" s="66" customFormat="1" ht="191.25">
      <c r="A31" s="152" t="s">
        <v>95</v>
      </c>
      <c r="B31" s="51">
        <v>200</v>
      </c>
      <c r="C31" s="65" t="s">
        <v>359</v>
      </c>
      <c r="D31" s="58">
        <f>D32</f>
        <v>1000</v>
      </c>
      <c r="E31" s="40">
        <f>E32</f>
        <v>0</v>
      </c>
      <c r="F31" s="110">
        <f>D31-E31</f>
        <v>1000</v>
      </c>
    </row>
    <row r="32" spans="1:6" s="66" customFormat="1" ht="33.75">
      <c r="A32" s="151" t="s">
        <v>23</v>
      </c>
      <c r="B32" s="76">
        <v>200</v>
      </c>
      <c r="C32" s="63" t="s">
        <v>360</v>
      </c>
      <c r="D32" s="64">
        <v>1000</v>
      </c>
      <c r="E32" s="64">
        <v>0</v>
      </c>
      <c r="F32" s="109">
        <f>D32-E32</f>
        <v>1000</v>
      </c>
    </row>
    <row r="33" spans="1:6" ht="45">
      <c r="A33" s="161" t="s">
        <v>232</v>
      </c>
      <c r="B33" s="162">
        <v>200</v>
      </c>
      <c r="C33" s="38" t="s">
        <v>361</v>
      </c>
      <c r="D33" s="40">
        <f aca="true" t="shared" si="1" ref="D33:F34">D34</f>
        <v>1000</v>
      </c>
      <c r="E33" s="40">
        <f t="shared" si="1"/>
        <v>0</v>
      </c>
      <c r="F33" s="110">
        <f t="shared" si="1"/>
        <v>1000</v>
      </c>
    </row>
    <row r="34" spans="1:6" s="66" customFormat="1" ht="180">
      <c r="A34" s="152" t="s">
        <v>96</v>
      </c>
      <c r="B34" s="51">
        <v>200</v>
      </c>
      <c r="C34" s="65" t="s">
        <v>364</v>
      </c>
      <c r="D34" s="58">
        <f t="shared" si="1"/>
        <v>1000</v>
      </c>
      <c r="E34" s="58">
        <f>E35</f>
        <v>0</v>
      </c>
      <c r="F34" s="108">
        <f t="shared" si="1"/>
        <v>1000</v>
      </c>
    </row>
    <row r="35" spans="1:6" s="66" customFormat="1" ht="33.75">
      <c r="A35" s="151" t="s">
        <v>23</v>
      </c>
      <c r="B35" s="76">
        <v>200</v>
      </c>
      <c r="C35" s="63" t="s">
        <v>363</v>
      </c>
      <c r="D35" s="64">
        <v>1000</v>
      </c>
      <c r="E35" s="64">
        <f>E38</f>
        <v>0</v>
      </c>
      <c r="F35" s="109">
        <f>D35-E35</f>
        <v>1000</v>
      </c>
    </row>
    <row r="36" spans="1:6" s="66" customFormat="1" ht="22.5">
      <c r="A36" s="151" t="s">
        <v>233</v>
      </c>
      <c r="B36" s="76">
        <v>200</v>
      </c>
      <c r="C36" s="63" t="s">
        <v>362</v>
      </c>
      <c r="D36" s="64">
        <f aca="true" t="shared" si="2" ref="D36:F37">D37</f>
        <v>1000</v>
      </c>
      <c r="E36" s="64">
        <f t="shared" si="2"/>
        <v>0</v>
      </c>
      <c r="F36" s="109">
        <f t="shared" si="2"/>
        <v>1000</v>
      </c>
    </row>
    <row r="37" spans="1:6" s="66" customFormat="1" ht="225">
      <c r="A37" s="152" t="s">
        <v>6</v>
      </c>
      <c r="B37" s="51">
        <v>200</v>
      </c>
      <c r="C37" s="38" t="s">
        <v>365</v>
      </c>
      <c r="D37" s="40">
        <f t="shared" si="2"/>
        <v>1000</v>
      </c>
      <c r="E37" s="40">
        <f t="shared" si="2"/>
        <v>0</v>
      </c>
      <c r="F37" s="110">
        <f t="shared" si="2"/>
        <v>1000</v>
      </c>
    </row>
    <row r="38" spans="1:6" s="66" customFormat="1" ht="33.75">
      <c r="A38" s="151" t="s">
        <v>23</v>
      </c>
      <c r="B38" s="76">
        <v>200</v>
      </c>
      <c r="C38" s="63" t="s">
        <v>366</v>
      </c>
      <c r="D38" s="64">
        <v>1000</v>
      </c>
      <c r="E38" s="64">
        <v>0</v>
      </c>
      <c r="F38" s="109">
        <f>D38-E38</f>
        <v>1000</v>
      </c>
    </row>
    <row r="39" spans="1:6" ht="22.5">
      <c r="A39" s="160" t="s">
        <v>36</v>
      </c>
      <c r="B39" s="162">
        <v>200</v>
      </c>
      <c r="C39" s="38" t="s">
        <v>367</v>
      </c>
      <c r="D39" s="40">
        <f>D40</f>
        <v>18000</v>
      </c>
      <c r="E39" s="40">
        <f>E40</f>
        <v>11902.7</v>
      </c>
      <c r="F39" s="110">
        <f>F40</f>
        <v>6097.3</v>
      </c>
    </row>
    <row r="40" spans="1:6" s="66" customFormat="1" ht="67.5">
      <c r="A40" s="152" t="s">
        <v>94</v>
      </c>
      <c r="B40" s="51">
        <v>200</v>
      </c>
      <c r="C40" s="38" t="s">
        <v>368</v>
      </c>
      <c r="D40" s="40">
        <f>D41+D42</f>
        <v>18000</v>
      </c>
      <c r="E40" s="40">
        <f>E41+E42</f>
        <v>11902.7</v>
      </c>
      <c r="F40" s="40">
        <f>F41+F42</f>
        <v>6097.3</v>
      </c>
    </row>
    <row r="41" spans="1:6" s="66" customFormat="1" ht="22.5">
      <c r="A41" s="151" t="s">
        <v>203</v>
      </c>
      <c r="B41" s="76">
        <v>200</v>
      </c>
      <c r="C41" s="63" t="s">
        <v>369</v>
      </c>
      <c r="D41" s="64">
        <v>2000</v>
      </c>
      <c r="E41" s="64">
        <v>1902.7</v>
      </c>
      <c r="F41" s="109">
        <f>D41-E41</f>
        <v>97.29999999999995</v>
      </c>
    </row>
    <row r="42" spans="1:6" s="66" customFormat="1" ht="12.75">
      <c r="A42" s="151" t="s">
        <v>7</v>
      </c>
      <c r="B42" s="76">
        <v>200</v>
      </c>
      <c r="C42" s="63" t="s">
        <v>370</v>
      </c>
      <c r="D42" s="64">
        <v>16000</v>
      </c>
      <c r="E42" s="64">
        <v>10000</v>
      </c>
      <c r="F42" s="109">
        <f>D42-E42</f>
        <v>6000</v>
      </c>
    </row>
    <row r="43" spans="1:6" ht="12.75">
      <c r="A43" s="161" t="s">
        <v>231</v>
      </c>
      <c r="B43" s="162">
        <v>200</v>
      </c>
      <c r="C43" s="38" t="s">
        <v>371</v>
      </c>
      <c r="D43" s="40">
        <f>D44+D48+D55+D57</f>
        <v>1033000</v>
      </c>
      <c r="E43" s="40">
        <f>E47+E51+E55+E57</f>
        <v>19274.4</v>
      </c>
      <c r="F43" s="40">
        <f>F44+F48+F55+F57</f>
        <v>1013725.6</v>
      </c>
    </row>
    <row r="44" spans="1:6" s="66" customFormat="1" ht="101.25">
      <c r="A44" s="163" t="s">
        <v>234</v>
      </c>
      <c r="B44" s="51">
        <v>200</v>
      </c>
      <c r="C44" s="65" t="s">
        <v>372</v>
      </c>
      <c r="D44" s="58">
        <f>D47</f>
        <v>35000</v>
      </c>
      <c r="E44" s="58">
        <f>E47</f>
        <v>3974.4</v>
      </c>
      <c r="F44" s="108">
        <f>F47</f>
        <v>31025.6</v>
      </c>
    </row>
    <row r="45" spans="1:6" s="66" customFormat="1" ht="33.75">
      <c r="A45" s="159" t="s">
        <v>235</v>
      </c>
      <c r="B45" s="164">
        <v>200</v>
      </c>
      <c r="C45" s="65" t="s">
        <v>373</v>
      </c>
      <c r="D45" s="58">
        <f aca="true" t="shared" si="3" ref="D45:F46">D46</f>
        <v>35000</v>
      </c>
      <c r="E45" s="58">
        <f>E47</f>
        <v>3974.4</v>
      </c>
      <c r="F45" s="108">
        <f t="shared" si="3"/>
        <v>31025.6</v>
      </c>
    </row>
    <row r="46" spans="1:6" s="66" customFormat="1" ht="33.75">
      <c r="A46" s="159" t="s">
        <v>236</v>
      </c>
      <c r="B46" s="164">
        <v>200</v>
      </c>
      <c r="C46" s="65" t="s">
        <v>374</v>
      </c>
      <c r="D46" s="58">
        <f t="shared" si="3"/>
        <v>35000</v>
      </c>
      <c r="E46" s="58">
        <f>E47</f>
        <v>3974.4</v>
      </c>
      <c r="F46" s="108">
        <f t="shared" si="3"/>
        <v>31025.6</v>
      </c>
    </row>
    <row r="47" spans="1:6" s="132" customFormat="1" ht="33.75">
      <c r="A47" s="151" t="s">
        <v>23</v>
      </c>
      <c r="B47" s="76">
        <v>200</v>
      </c>
      <c r="C47" s="63" t="s">
        <v>375</v>
      </c>
      <c r="D47" s="64">
        <v>35000</v>
      </c>
      <c r="E47" s="64">
        <v>3974.4</v>
      </c>
      <c r="F47" s="109">
        <f>D47-E47</f>
        <v>31025.6</v>
      </c>
    </row>
    <row r="48" spans="1:6" s="66" customFormat="1" ht="191.25">
      <c r="A48" s="152" t="s">
        <v>219</v>
      </c>
      <c r="B48" s="51">
        <v>200</v>
      </c>
      <c r="C48" s="65" t="s">
        <v>376</v>
      </c>
      <c r="D48" s="58">
        <f>D51</f>
        <v>168000</v>
      </c>
      <c r="E48" s="58">
        <f>E49</f>
        <v>9000</v>
      </c>
      <c r="F48" s="108">
        <f>F51</f>
        <v>159000</v>
      </c>
    </row>
    <row r="49" spans="1:6" s="66" customFormat="1" ht="33.75">
      <c r="A49" s="159" t="s">
        <v>235</v>
      </c>
      <c r="B49" s="164">
        <v>200</v>
      </c>
      <c r="C49" s="65" t="s">
        <v>377</v>
      </c>
      <c r="D49" s="58">
        <f aca="true" t="shared" si="4" ref="D49:F50">D50</f>
        <v>168000</v>
      </c>
      <c r="E49" s="58">
        <f t="shared" si="4"/>
        <v>9000</v>
      </c>
      <c r="F49" s="108">
        <f t="shared" si="4"/>
        <v>159000</v>
      </c>
    </row>
    <row r="50" spans="1:6" s="66" customFormat="1" ht="33.75">
      <c r="A50" s="159" t="s">
        <v>236</v>
      </c>
      <c r="B50" s="164">
        <v>200</v>
      </c>
      <c r="C50" s="65" t="s">
        <v>378</v>
      </c>
      <c r="D50" s="58">
        <f t="shared" si="4"/>
        <v>168000</v>
      </c>
      <c r="E50" s="58">
        <f t="shared" si="4"/>
        <v>9000</v>
      </c>
      <c r="F50" s="108">
        <f t="shared" si="4"/>
        <v>159000</v>
      </c>
    </row>
    <row r="51" spans="1:6" s="132" customFormat="1" ht="33.75" customHeight="1">
      <c r="A51" s="151" t="s">
        <v>23</v>
      </c>
      <c r="B51" s="76">
        <v>200</v>
      </c>
      <c r="C51" s="63" t="s">
        <v>379</v>
      </c>
      <c r="D51" s="64">
        <v>168000</v>
      </c>
      <c r="E51" s="64">
        <v>9000</v>
      </c>
      <c r="F51" s="109">
        <f>D51-E51</f>
        <v>159000</v>
      </c>
    </row>
    <row r="52" spans="1:6" ht="78.75" hidden="1">
      <c r="A52" s="143" t="s">
        <v>220</v>
      </c>
      <c r="B52" s="51">
        <v>200</v>
      </c>
      <c r="C52" s="65" t="s">
        <v>221</v>
      </c>
      <c r="D52" s="64">
        <v>169000</v>
      </c>
      <c r="E52" s="64">
        <v>9000</v>
      </c>
      <c r="F52" s="109">
        <f>D52-E52</f>
        <v>160000</v>
      </c>
    </row>
    <row r="53" spans="1:6" s="132" customFormat="1" ht="33.75" hidden="1">
      <c r="A53" s="151" t="s">
        <v>23</v>
      </c>
      <c r="B53" s="76">
        <v>200</v>
      </c>
      <c r="C53" s="63" t="s">
        <v>222</v>
      </c>
      <c r="D53" s="64">
        <v>169000</v>
      </c>
      <c r="E53" s="64">
        <v>9000</v>
      </c>
      <c r="F53" s="109">
        <f>D53-E53</f>
        <v>160000</v>
      </c>
    </row>
    <row r="54" spans="1:6" s="132" customFormat="1" ht="123.75">
      <c r="A54" s="143" t="s">
        <v>449</v>
      </c>
      <c r="B54" s="51">
        <v>200</v>
      </c>
      <c r="C54" s="65" t="s">
        <v>450</v>
      </c>
      <c r="D54" s="58">
        <v>820000</v>
      </c>
      <c r="E54" s="58">
        <v>0</v>
      </c>
      <c r="F54" s="58">
        <f>D54-E54</f>
        <v>820000</v>
      </c>
    </row>
    <row r="55" spans="1:6" s="132" customFormat="1" ht="33.75">
      <c r="A55" s="151" t="s">
        <v>23</v>
      </c>
      <c r="B55" s="76">
        <v>200</v>
      </c>
      <c r="C55" s="63" t="s">
        <v>222</v>
      </c>
      <c r="D55" s="64">
        <v>820000</v>
      </c>
      <c r="E55" s="64">
        <v>0</v>
      </c>
      <c r="F55" s="64">
        <f>D55-E55</f>
        <v>820000</v>
      </c>
    </row>
    <row r="56" spans="1:6" s="132" customFormat="1" ht="78.75">
      <c r="A56" s="143" t="s">
        <v>220</v>
      </c>
      <c r="B56" s="51">
        <v>200</v>
      </c>
      <c r="C56" s="65" t="s">
        <v>221</v>
      </c>
      <c r="D56" s="58">
        <f>D57</f>
        <v>10000</v>
      </c>
      <c r="E56" s="58">
        <f>E57</f>
        <v>6300</v>
      </c>
      <c r="F56" s="58">
        <f>F57</f>
        <v>3700</v>
      </c>
    </row>
    <row r="57" spans="1:6" s="132" customFormat="1" ht="33.75">
      <c r="A57" s="151" t="s">
        <v>23</v>
      </c>
      <c r="B57" s="76">
        <v>200</v>
      </c>
      <c r="C57" s="63" t="s">
        <v>222</v>
      </c>
      <c r="D57" s="64">
        <v>10000</v>
      </c>
      <c r="E57" s="64">
        <v>6300</v>
      </c>
      <c r="F57" s="64">
        <f>D57-E57</f>
        <v>3700</v>
      </c>
    </row>
    <row r="58" spans="1:6" s="66" customFormat="1" ht="12.75">
      <c r="A58" s="149" t="s">
        <v>18</v>
      </c>
      <c r="B58" s="168">
        <v>200</v>
      </c>
      <c r="C58" s="97" t="s">
        <v>380</v>
      </c>
      <c r="D58" s="98">
        <f>D59</f>
        <v>173300</v>
      </c>
      <c r="E58" s="98">
        <f aca="true" t="shared" si="5" ref="E58:F60">E59</f>
        <v>41131.93</v>
      </c>
      <c r="F58" s="112">
        <f t="shared" si="5"/>
        <v>132168.07</v>
      </c>
    </row>
    <row r="59" spans="1:6" ht="22.5">
      <c r="A59" s="152" t="s">
        <v>27</v>
      </c>
      <c r="B59" s="51">
        <v>200</v>
      </c>
      <c r="C59" s="65" t="s">
        <v>381</v>
      </c>
      <c r="D59" s="58">
        <f>D60</f>
        <v>173300</v>
      </c>
      <c r="E59" s="58">
        <f t="shared" si="5"/>
        <v>41131.93</v>
      </c>
      <c r="F59" s="108">
        <f t="shared" si="5"/>
        <v>132168.07</v>
      </c>
    </row>
    <row r="60" spans="1:6" s="66" customFormat="1" ht="12.75">
      <c r="A60" s="152" t="s">
        <v>231</v>
      </c>
      <c r="B60" s="51">
        <v>200</v>
      </c>
      <c r="C60" s="65" t="s">
        <v>382</v>
      </c>
      <c r="D60" s="58">
        <f>D61</f>
        <v>173300</v>
      </c>
      <c r="E60" s="58">
        <f t="shared" si="5"/>
        <v>41131.93</v>
      </c>
      <c r="F60" s="108">
        <f t="shared" si="5"/>
        <v>132168.07</v>
      </c>
    </row>
    <row r="61" spans="1:6" s="66" customFormat="1" ht="78.75">
      <c r="A61" s="163" t="s">
        <v>237</v>
      </c>
      <c r="B61" s="51">
        <v>200</v>
      </c>
      <c r="C61" s="65" t="s">
        <v>383</v>
      </c>
      <c r="D61" s="58">
        <f>D62</f>
        <v>173300</v>
      </c>
      <c r="E61" s="58">
        <f>E62</f>
        <v>41131.93</v>
      </c>
      <c r="F61" s="108">
        <f>F62</f>
        <v>132168.07</v>
      </c>
    </row>
    <row r="62" spans="1:6" s="66" customFormat="1" ht="33.75">
      <c r="A62" s="142" t="s">
        <v>238</v>
      </c>
      <c r="B62" s="164">
        <v>200</v>
      </c>
      <c r="C62" s="65" t="s">
        <v>384</v>
      </c>
      <c r="D62" s="58">
        <f>D63+D64</f>
        <v>173300</v>
      </c>
      <c r="E62" s="58">
        <f>E63+E64</f>
        <v>41131.93</v>
      </c>
      <c r="F62" s="58">
        <f>F63+F64</f>
        <v>132168.07</v>
      </c>
    </row>
    <row r="63" spans="1:6" s="66" customFormat="1" ht="33.75">
      <c r="A63" s="151" t="s">
        <v>227</v>
      </c>
      <c r="B63" s="76">
        <v>200</v>
      </c>
      <c r="C63" s="63" t="s">
        <v>385</v>
      </c>
      <c r="D63" s="64">
        <v>138000</v>
      </c>
      <c r="E63" s="64">
        <v>32914.12</v>
      </c>
      <c r="F63" s="109">
        <f>D63-E63</f>
        <v>105085.88</v>
      </c>
    </row>
    <row r="64" spans="1:6" s="66" customFormat="1" ht="67.5">
      <c r="A64" s="151" t="s">
        <v>201</v>
      </c>
      <c r="B64" s="76">
        <v>200</v>
      </c>
      <c r="C64" s="63" t="s">
        <v>386</v>
      </c>
      <c r="D64" s="64">
        <v>35300</v>
      </c>
      <c r="E64" s="64">
        <v>8217.81</v>
      </c>
      <c r="F64" s="109">
        <f>D64-E64</f>
        <v>27082.190000000002</v>
      </c>
    </row>
    <row r="65" spans="1:6" s="66" customFormat="1" ht="45">
      <c r="A65" s="149" t="s">
        <v>19</v>
      </c>
      <c r="B65" s="168">
        <v>200</v>
      </c>
      <c r="C65" s="97" t="s">
        <v>387</v>
      </c>
      <c r="D65" s="98">
        <f aca="true" t="shared" si="6" ref="D65:F66">D66</f>
        <v>37900</v>
      </c>
      <c r="E65" s="98">
        <f t="shared" si="6"/>
        <v>10000</v>
      </c>
      <c r="F65" s="112">
        <f t="shared" si="6"/>
        <v>27900</v>
      </c>
    </row>
    <row r="66" spans="1:6" s="66" customFormat="1" ht="45">
      <c r="A66" s="152" t="s">
        <v>28</v>
      </c>
      <c r="B66" s="51">
        <v>200</v>
      </c>
      <c r="C66" s="65" t="s">
        <v>388</v>
      </c>
      <c r="D66" s="58">
        <f t="shared" si="6"/>
        <v>37900</v>
      </c>
      <c r="E66" s="58">
        <f t="shared" si="6"/>
        <v>10000</v>
      </c>
      <c r="F66" s="58">
        <f t="shared" si="6"/>
        <v>27900</v>
      </c>
    </row>
    <row r="67" spans="1:6" s="66" customFormat="1" ht="78.75">
      <c r="A67" s="152" t="s">
        <v>260</v>
      </c>
      <c r="B67" s="51">
        <v>200</v>
      </c>
      <c r="C67" s="65" t="s">
        <v>389</v>
      </c>
      <c r="D67" s="58">
        <f>D68+D72</f>
        <v>37900</v>
      </c>
      <c r="E67" s="58">
        <f>E68+E72</f>
        <v>10000</v>
      </c>
      <c r="F67" s="58">
        <f>F68+F72</f>
        <v>27900</v>
      </c>
    </row>
    <row r="68" spans="1:6" s="66" customFormat="1" ht="22.5">
      <c r="A68" s="142" t="s">
        <v>239</v>
      </c>
      <c r="B68" s="164">
        <v>200</v>
      </c>
      <c r="C68" s="65" t="s">
        <v>390</v>
      </c>
      <c r="D68" s="58">
        <f aca="true" t="shared" si="7" ref="D68:F70">D69</f>
        <v>36500</v>
      </c>
      <c r="E68" s="58">
        <f t="shared" si="7"/>
        <v>10000</v>
      </c>
      <c r="F68" s="58">
        <f t="shared" si="7"/>
        <v>26500</v>
      </c>
    </row>
    <row r="69" spans="1:6" s="66" customFormat="1" ht="112.5">
      <c r="A69" s="152" t="s">
        <v>9</v>
      </c>
      <c r="B69" s="51">
        <v>200</v>
      </c>
      <c r="C69" s="65" t="s">
        <v>391</v>
      </c>
      <c r="D69" s="58">
        <f t="shared" si="7"/>
        <v>36500</v>
      </c>
      <c r="E69" s="58">
        <f t="shared" si="7"/>
        <v>10000</v>
      </c>
      <c r="F69" s="108">
        <f t="shared" si="7"/>
        <v>26500</v>
      </c>
    </row>
    <row r="70" spans="1:6" s="66" customFormat="1" ht="33.75">
      <c r="A70" s="159" t="s">
        <v>236</v>
      </c>
      <c r="B70" s="164">
        <v>200</v>
      </c>
      <c r="C70" s="65" t="s">
        <v>392</v>
      </c>
      <c r="D70" s="58">
        <f t="shared" si="7"/>
        <v>36500</v>
      </c>
      <c r="E70" s="58">
        <f t="shared" si="7"/>
        <v>10000</v>
      </c>
      <c r="F70" s="108">
        <f t="shared" si="7"/>
        <v>26500</v>
      </c>
    </row>
    <row r="71" spans="1:6" s="132" customFormat="1" ht="33.75">
      <c r="A71" s="151" t="s">
        <v>23</v>
      </c>
      <c r="B71" s="76">
        <v>200</v>
      </c>
      <c r="C71" s="63" t="s">
        <v>393</v>
      </c>
      <c r="D71" s="64">
        <v>36500</v>
      </c>
      <c r="E71" s="64">
        <v>10000</v>
      </c>
      <c r="F71" s="109">
        <f>D71-E71</f>
        <v>26500</v>
      </c>
    </row>
    <row r="72" spans="1:6" ht="22.5">
      <c r="A72" s="160" t="s">
        <v>240</v>
      </c>
      <c r="B72" s="164">
        <v>200</v>
      </c>
      <c r="C72" s="65" t="s">
        <v>394</v>
      </c>
      <c r="D72" s="40">
        <f aca="true" t="shared" si="8" ref="D72:F74">D73</f>
        <v>1400</v>
      </c>
      <c r="E72" s="40">
        <f t="shared" si="8"/>
        <v>0</v>
      </c>
      <c r="F72" s="110">
        <f t="shared" si="8"/>
        <v>1400</v>
      </c>
    </row>
    <row r="73" spans="1:6" ht="123.75">
      <c r="A73" s="142" t="s">
        <v>8</v>
      </c>
      <c r="B73" s="51">
        <v>200</v>
      </c>
      <c r="C73" s="65" t="s">
        <v>395</v>
      </c>
      <c r="D73" s="58">
        <f t="shared" si="8"/>
        <v>1400</v>
      </c>
      <c r="E73" s="58">
        <f t="shared" si="8"/>
        <v>0</v>
      </c>
      <c r="F73" s="108">
        <f t="shared" si="8"/>
        <v>1400</v>
      </c>
    </row>
    <row r="74" spans="1:6" ht="33.75">
      <c r="A74" s="159" t="s">
        <v>236</v>
      </c>
      <c r="B74" s="164">
        <v>200</v>
      </c>
      <c r="C74" s="65" t="s">
        <v>396</v>
      </c>
      <c r="D74" s="58">
        <f t="shared" si="8"/>
        <v>1400</v>
      </c>
      <c r="E74" s="58">
        <f t="shared" si="8"/>
        <v>0</v>
      </c>
      <c r="F74" s="108">
        <f t="shared" si="8"/>
        <v>1400</v>
      </c>
    </row>
    <row r="75" spans="1:6" s="66" customFormat="1" ht="33.75">
      <c r="A75" s="151" t="s">
        <v>23</v>
      </c>
      <c r="B75" s="76">
        <v>200</v>
      </c>
      <c r="C75" s="63" t="s">
        <v>397</v>
      </c>
      <c r="D75" s="64">
        <v>1400</v>
      </c>
      <c r="E75" s="64">
        <v>0</v>
      </c>
      <c r="F75" s="109">
        <f>D75-E75</f>
        <v>1400</v>
      </c>
    </row>
    <row r="76" spans="1:6" s="66" customFormat="1" ht="0.75" customHeight="1">
      <c r="A76" s="154" t="s">
        <v>20</v>
      </c>
      <c r="B76" s="168">
        <v>200</v>
      </c>
      <c r="C76" s="97" t="s">
        <v>10</v>
      </c>
      <c r="D76" s="98">
        <f>D77</f>
        <v>0</v>
      </c>
      <c r="E76" s="98">
        <f>E77</f>
        <v>0</v>
      </c>
      <c r="F76" s="98">
        <f>F77</f>
        <v>0</v>
      </c>
    </row>
    <row r="77" spans="1:6" s="66" customFormat="1" ht="22.5" hidden="1">
      <c r="A77" s="152" t="s">
        <v>29</v>
      </c>
      <c r="B77" s="51">
        <v>200</v>
      </c>
      <c r="C77" s="65" t="s">
        <v>198</v>
      </c>
      <c r="D77" s="58">
        <f>D78</f>
        <v>0</v>
      </c>
      <c r="E77" s="58">
        <f>E78</f>
        <v>0</v>
      </c>
      <c r="F77" s="108">
        <f>D77-E77</f>
        <v>0</v>
      </c>
    </row>
    <row r="78" spans="1:6" s="66" customFormat="1" ht="33.75" hidden="1">
      <c r="A78" s="142" t="s">
        <v>265</v>
      </c>
      <c r="B78" s="164">
        <v>200</v>
      </c>
      <c r="C78" s="65" t="s">
        <v>241</v>
      </c>
      <c r="D78" s="58">
        <f>D79</f>
        <v>0</v>
      </c>
      <c r="E78" s="58">
        <f>E79</f>
        <v>0</v>
      </c>
      <c r="F78" s="108">
        <f>F79</f>
        <v>0</v>
      </c>
    </row>
    <row r="79" spans="1:6" s="66" customFormat="1" ht="22.5" hidden="1">
      <c r="A79" s="142" t="s">
        <v>242</v>
      </c>
      <c r="B79" s="164">
        <v>200</v>
      </c>
      <c r="C79" s="65" t="s">
        <v>243</v>
      </c>
      <c r="D79" s="58">
        <f>D80+D83+D89+D86</f>
        <v>0</v>
      </c>
      <c r="E79" s="58">
        <f>E80+E83+E89+E86</f>
        <v>0</v>
      </c>
      <c r="F79" s="58">
        <f>F80+F83+F89</f>
        <v>0</v>
      </c>
    </row>
    <row r="80" spans="1:6" s="66" customFormat="1" ht="66" customHeight="1" hidden="1">
      <c r="A80" s="152" t="s">
        <v>12</v>
      </c>
      <c r="B80" s="51">
        <v>200</v>
      </c>
      <c r="C80" s="65" t="s">
        <v>224</v>
      </c>
      <c r="D80" s="58">
        <f aca="true" t="shared" si="9" ref="D80:F81">D81</f>
        <v>0</v>
      </c>
      <c r="E80" s="58">
        <f t="shared" si="9"/>
        <v>0</v>
      </c>
      <c r="F80" s="108">
        <f t="shared" si="9"/>
        <v>0</v>
      </c>
    </row>
    <row r="81" spans="1:6" s="66" customFormat="1" ht="33.75" hidden="1">
      <c r="A81" s="159" t="s">
        <v>236</v>
      </c>
      <c r="B81" s="164">
        <v>200</v>
      </c>
      <c r="C81" s="65" t="s">
        <v>244</v>
      </c>
      <c r="D81" s="58">
        <f t="shared" si="9"/>
        <v>0</v>
      </c>
      <c r="E81" s="58">
        <f t="shared" si="9"/>
        <v>0</v>
      </c>
      <c r="F81" s="108">
        <f t="shared" si="9"/>
        <v>0</v>
      </c>
    </row>
    <row r="82" spans="1:6" s="66" customFormat="1" ht="56.25" hidden="1">
      <c r="A82" s="151" t="s">
        <v>11</v>
      </c>
      <c r="B82" s="76">
        <v>200</v>
      </c>
      <c r="C82" s="63" t="s">
        <v>223</v>
      </c>
      <c r="D82" s="64">
        <v>0</v>
      </c>
      <c r="E82" s="64">
        <v>0</v>
      </c>
      <c r="F82" s="109">
        <f>D82-E82</f>
        <v>0</v>
      </c>
    </row>
    <row r="83" spans="1:6" s="66" customFormat="1" ht="101.25" hidden="1">
      <c r="A83" s="152" t="s">
        <v>13</v>
      </c>
      <c r="B83" s="51">
        <v>200</v>
      </c>
      <c r="C83" s="65" t="s">
        <v>14</v>
      </c>
      <c r="D83" s="58">
        <f aca="true" t="shared" si="10" ref="D83:F87">D84</f>
        <v>0</v>
      </c>
      <c r="E83" s="58">
        <f t="shared" si="10"/>
        <v>0</v>
      </c>
      <c r="F83" s="108">
        <f t="shared" si="10"/>
        <v>0</v>
      </c>
    </row>
    <row r="84" spans="1:6" s="66" customFormat="1" ht="24" customHeight="1" hidden="1">
      <c r="A84" s="159" t="s">
        <v>236</v>
      </c>
      <c r="B84" s="164">
        <v>200</v>
      </c>
      <c r="C84" s="65" t="s">
        <v>246</v>
      </c>
      <c r="D84" s="58">
        <f t="shared" si="10"/>
        <v>0</v>
      </c>
      <c r="E84" s="58">
        <f t="shared" si="10"/>
        <v>0</v>
      </c>
      <c r="F84" s="108">
        <f t="shared" si="10"/>
        <v>0</v>
      </c>
    </row>
    <row r="85" spans="1:6" s="66" customFormat="1" ht="56.25" hidden="1">
      <c r="A85" s="151" t="s">
        <v>11</v>
      </c>
      <c r="B85" s="76">
        <v>200</v>
      </c>
      <c r="C85" s="63" t="s">
        <v>15</v>
      </c>
      <c r="D85" s="64">
        <v>0</v>
      </c>
      <c r="E85" s="64">
        <v>0</v>
      </c>
      <c r="F85" s="109">
        <f>D85-E85</f>
        <v>0</v>
      </c>
    </row>
    <row r="86" spans="1:6" s="66" customFormat="1" ht="157.5" hidden="1">
      <c r="A86" s="152" t="s">
        <v>3</v>
      </c>
      <c r="B86" s="51">
        <v>200</v>
      </c>
      <c r="C86" s="65" t="s">
        <v>0</v>
      </c>
      <c r="D86" s="58">
        <f t="shared" si="10"/>
        <v>0</v>
      </c>
      <c r="E86" s="58">
        <f t="shared" si="10"/>
        <v>0</v>
      </c>
      <c r="F86" s="108">
        <f t="shared" si="10"/>
        <v>0</v>
      </c>
    </row>
    <row r="87" spans="1:6" s="66" customFormat="1" ht="32.25" customHeight="1" hidden="1">
      <c r="A87" s="159" t="s">
        <v>236</v>
      </c>
      <c r="B87" s="164">
        <v>200</v>
      </c>
      <c r="C87" s="65" t="s">
        <v>1</v>
      </c>
      <c r="D87" s="58">
        <f t="shared" si="10"/>
        <v>0</v>
      </c>
      <c r="E87" s="58">
        <f t="shared" si="10"/>
        <v>0</v>
      </c>
      <c r="F87" s="108">
        <f t="shared" si="10"/>
        <v>0</v>
      </c>
    </row>
    <row r="88" spans="1:6" s="66" customFormat="1" ht="56.25" hidden="1">
      <c r="A88" s="151" t="s">
        <v>11</v>
      </c>
      <c r="B88" s="76">
        <v>200</v>
      </c>
      <c r="C88" s="63" t="s">
        <v>2</v>
      </c>
      <c r="D88" s="64">
        <v>0</v>
      </c>
      <c r="E88" s="64">
        <v>0</v>
      </c>
      <c r="F88" s="109">
        <f>D88-E88</f>
        <v>0</v>
      </c>
    </row>
    <row r="89" spans="1:6" s="66" customFormat="1" ht="90" hidden="1">
      <c r="A89" s="142" t="s">
        <v>16</v>
      </c>
      <c r="B89" s="51">
        <v>200</v>
      </c>
      <c r="C89" s="65" t="s">
        <v>212</v>
      </c>
      <c r="D89" s="58">
        <f aca="true" t="shared" si="11" ref="D89:F90">D90</f>
        <v>0</v>
      </c>
      <c r="E89" s="58">
        <f t="shared" si="11"/>
        <v>0</v>
      </c>
      <c r="F89" s="108">
        <f t="shared" si="11"/>
        <v>0</v>
      </c>
    </row>
    <row r="90" spans="1:6" s="66" customFormat="1" ht="33.75" hidden="1">
      <c r="A90" s="159" t="s">
        <v>236</v>
      </c>
      <c r="B90" s="164">
        <v>200</v>
      </c>
      <c r="C90" s="65" t="s">
        <v>245</v>
      </c>
      <c r="D90" s="58">
        <f t="shared" si="11"/>
        <v>0</v>
      </c>
      <c r="E90" s="58">
        <f t="shared" si="11"/>
        <v>0</v>
      </c>
      <c r="F90" s="108">
        <f t="shared" si="11"/>
        <v>0</v>
      </c>
    </row>
    <row r="91" spans="1:6" s="66" customFormat="1" ht="33.75" hidden="1">
      <c r="A91" s="151" t="s">
        <v>23</v>
      </c>
      <c r="B91" s="76">
        <v>200</v>
      </c>
      <c r="C91" s="63" t="s">
        <v>213</v>
      </c>
      <c r="D91" s="64">
        <v>0</v>
      </c>
      <c r="E91" s="64">
        <v>0</v>
      </c>
      <c r="F91" s="109">
        <f>D91-E91</f>
        <v>0</v>
      </c>
    </row>
    <row r="92" spans="1:6" s="66" customFormat="1" ht="22.5">
      <c r="A92" s="149" t="s">
        <v>21</v>
      </c>
      <c r="B92" s="168">
        <v>200</v>
      </c>
      <c r="C92" s="97" t="s">
        <v>398</v>
      </c>
      <c r="D92" s="99">
        <f>D93+D99</f>
        <v>992400</v>
      </c>
      <c r="E92" s="99">
        <f>E93+E99</f>
        <v>425530.99</v>
      </c>
      <c r="F92" s="99">
        <f>F93+F99</f>
        <v>566869.01</v>
      </c>
    </row>
    <row r="93" spans="1:6" ht="0.75" customHeight="1">
      <c r="A93" s="165" t="s">
        <v>247</v>
      </c>
      <c r="B93" s="162">
        <v>200</v>
      </c>
      <c r="C93" s="38" t="s">
        <v>281</v>
      </c>
      <c r="D93" s="56">
        <f aca="true" t="shared" si="12" ref="D93:F97">D94</f>
        <v>0</v>
      </c>
      <c r="E93" s="56">
        <f t="shared" si="12"/>
        <v>0</v>
      </c>
      <c r="F93" s="56">
        <f t="shared" si="12"/>
        <v>0</v>
      </c>
    </row>
    <row r="94" spans="1:6" ht="45" hidden="1">
      <c r="A94" s="161" t="s">
        <v>248</v>
      </c>
      <c r="B94" s="162">
        <v>200</v>
      </c>
      <c r="C94" s="38" t="s">
        <v>249</v>
      </c>
      <c r="D94" s="56">
        <f t="shared" si="12"/>
        <v>0</v>
      </c>
      <c r="E94" s="56">
        <f t="shared" si="12"/>
        <v>0</v>
      </c>
      <c r="F94" s="107">
        <f t="shared" si="12"/>
        <v>0</v>
      </c>
    </row>
    <row r="95" spans="1:6" ht="42.75" customHeight="1" hidden="1">
      <c r="A95" s="161" t="s">
        <v>266</v>
      </c>
      <c r="B95" s="162">
        <v>200</v>
      </c>
      <c r="C95" s="38" t="s">
        <v>250</v>
      </c>
      <c r="D95" s="56">
        <f t="shared" si="12"/>
        <v>0</v>
      </c>
      <c r="E95" s="56">
        <f t="shared" si="12"/>
        <v>0</v>
      </c>
      <c r="F95" s="107">
        <f t="shared" si="12"/>
        <v>0</v>
      </c>
    </row>
    <row r="96" spans="1:6" ht="168.75" hidden="1">
      <c r="A96" s="161" t="s">
        <v>267</v>
      </c>
      <c r="B96" s="162">
        <v>200</v>
      </c>
      <c r="C96" s="38" t="s">
        <v>251</v>
      </c>
      <c r="D96" s="56">
        <f t="shared" si="12"/>
        <v>0</v>
      </c>
      <c r="E96" s="56">
        <f t="shared" si="12"/>
        <v>0</v>
      </c>
      <c r="F96" s="107">
        <f t="shared" si="12"/>
        <v>0</v>
      </c>
    </row>
    <row r="97" spans="1:6" ht="33.75" hidden="1">
      <c r="A97" s="165" t="s">
        <v>236</v>
      </c>
      <c r="B97" s="162">
        <v>200</v>
      </c>
      <c r="C97" s="38" t="s">
        <v>252</v>
      </c>
      <c r="D97" s="56">
        <f t="shared" si="12"/>
        <v>0</v>
      </c>
      <c r="E97" s="56">
        <f t="shared" si="12"/>
        <v>0</v>
      </c>
      <c r="F97" s="107">
        <f t="shared" si="12"/>
        <v>0</v>
      </c>
    </row>
    <row r="98" spans="1:6" s="132" customFormat="1" ht="33.75" hidden="1">
      <c r="A98" s="166" t="s">
        <v>23</v>
      </c>
      <c r="B98" s="76">
        <v>200</v>
      </c>
      <c r="C98" s="63" t="s">
        <v>253</v>
      </c>
      <c r="D98" s="67">
        <v>0</v>
      </c>
      <c r="E98" s="67">
        <v>0</v>
      </c>
      <c r="F98" s="171">
        <f>D98-E98</f>
        <v>0</v>
      </c>
    </row>
    <row r="99" spans="1:6" s="66" customFormat="1" ht="12.75">
      <c r="A99" s="143" t="s">
        <v>30</v>
      </c>
      <c r="B99" s="51">
        <v>200</v>
      </c>
      <c r="C99" s="65" t="s">
        <v>399</v>
      </c>
      <c r="D99" s="57">
        <f>D101+D106+D109</f>
        <v>992400</v>
      </c>
      <c r="E99" s="57">
        <f>E101+E106+E109</f>
        <v>425530.99</v>
      </c>
      <c r="F99" s="57">
        <f>D99-E99</f>
        <v>566869.01</v>
      </c>
    </row>
    <row r="100" spans="1:6" s="66" customFormat="1" ht="45">
      <c r="A100" s="142" t="s">
        <v>248</v>
      </c>
      <c r="B100" s="164">
        <v>200</v>
      </c>
      <c r="C100" s="65" t="s">
        <v>400</v>
      </c>
      <c r="D100" s="57">
        <f>D101+D105</f>
        <v>992400</v>
      </c>
      <c r="E100" s="57">
        <f>E101+E105</f>
        <v>425530.99</v>
      </c>
      <c r="F100" s="57">
        <f>F101+F105</f>
        <v>566869.01</v>
      </c>
    </row>
    <row r="101" spans="1:6" s="66" customFormat="1" ht="112.5">
      <c r="A101" s="143" t="s">
        <v>102</v>
      </c>
      <c r="B101" s="51">
        <v>200</v>
      </c>
      <c r="C101" s="65" t="s">
        <v>401</v>
      </c>
      <c r="D101" s="57">
        <f aca="true" t="shared" si="13" ref="D101:F103">D102</f>
        <v>867400</v>
      </c>
      <c r="E101" s="57">
        <f t="shared" si="13"/>
        <v>338380.99</v>
      </c>
      <c r="F101" s="57">
        <f t="shared" si="13"/>
        <v>529019.01</v>
      </c>
    </row>
    <row r="102" spans="1:6" s="66" customFormat="1" ht="135">
      <c r="A102" s="152" t="s">
        <v>204</v>
      </c>
      <c r="B102" s="51">
        <v>200</v>
      </c>
      <c r="C102" s="65" t="s">
        <v>402</v>
      </c>
      <c r="D102" s="57">
        <f t="shared" si="13"/>
        <v>867400</v>
      </c>
      <c r="E102" s="57">
        <f t="shared" si="13"/>
        <v>338380.99</v>
      </c>
      <c r="F102" s="57">
        <f t="shared" si="13"/>
        <v>529019.01</v>
      </c>
    </row>
    <row r="103" spans="1:6" s="66" customFormat="1" ht="33.75">
      <c r="A103" s="159" t="s">
        <v>236</v>
      </c>
      <c r="B103" s="164">
        <v>200</v>
      </c>
      <c r="C103" s="65" t="s">
        <v>403</v>
      </c>
      <c r="D103" s="57">
        <f t="shared" si="13"/>
        <v>867400</v>
      </c>
      <c r="E103" s="57">
        <f t="shared" si="13"/>
        <v>338380.99</v>
      </c>
      <c r="F103" s="57">
        <f t="shared" si="13"/>
        <v>529019.01</v>
      </c>
    </row>
    <row r="104" spans="1:6" s="66" customFormat="1" ht="33.75">
      <c r="A104" s="151" t="s">
        <v>23</v>
      </c>
      <c r="B104" s="76">
        <v>200</v>
      </c>
      <c r="C104" s="63" t="s">
        <v>404</v>
      </c>
      <c r="D104" s="67">
        <v>867400</v>
      </c>
      <c r="E104" s="67">
        <v>338380.99</v>
      </c>
      <c r="F104" s="67">
        <f>D104-E104</f>
        <v>529019.01</v>
      </c>
    </row>
    <row r="105" spans="1:6" ht="33.75">
      <c r="A105" s="142" t="s">
        <v>268</v>
      </c>
      <c r="B105" s="164">
        <v>200</v>
      </c>
      <c r="C105" s="65" t="s">
        <v>405</v>
      </c>
      <c r="D105" s="56">
        <f>D106+D109</f>
        <v>125000</v>
      </c>
      <c r="E105" s="56">
        <f>E106+E109</f>
        <v>87150</v>
      </c>
      <c r="F105" s="56">
        <f>F106+F109</f>
        <v>37850</v>
      </c>
    </row>
    <row r="106" spans="1:6" s="66" customFormat="1" ht="112.5">
      <c r="A106" s="152" t="s">
        <v>205</v>
      </c>
      <c r="B106" s="51">
        <v>200</v>
      </c>
      <c r="C106" s="65" t="s">
        <v>406</v>
      </c>
      <c r="D106" s="57">
        <f aca="true" t="shared" si="14" ref="D106:F107">D107</f>
        <v>90000</v>
      </c>
      <c r="E106" s="57">
        <f t="shared" si="14"/>
        <v>87150</v>
      </c>
      <c r="F106" s="111">
        <f t="shared" si="14"/>
        <v>2850</v>
      </c>
    </row>
    <row r="107" spans="1:6" s="66" customFormat="1" ht="33.75">
      <c r="A107" s="159" t="s">
        <v>236</v>
      </c>
      <c r="B107" s="164">
        <v>200</v>
      </c>
      <c r="C107" s="65" t="s">
        <v>407</v>
      </c>
      <c r="D107" s="57">
        <f t="shared" si="14"/>
        <v>90000</v>
      </c>
      <c r="E107" s="57">
        <f t="shared" si="14"/>
        <v>87150</v>
      </c>
      <c r="F107" s="111">
        <f t="shared" si="14"/>
        <v>2850</v>
      </c>
    </row>
    <row r="108" spans="1:6" s="132" customFormat="1" ht="45">
      <c r="A108" s="151" t="s">
        <v>206</v>
      </c>
      <c r="B108" s="76">
        <v>200</v>
      </c>
      <c r="C108" s="63" t="s">
        <v>408</v>
      </c>
      <c r="D108" s="64">
        <v>90000</v>
      </c>
      <c r="E108" s="64">
        <v>87150</v>
      </c>
      <c r="F108" s="109">
        <f>D108-E108</f>
        <v>2850</v>
      </c>
    </row>
    <row r="109" spans="1:6" s="132" customFormat="1" ht="157.5">
      <c r="A109" s="142" t="s">
        <v>5</v>
      </c>
      <c r="B109" s="51">
        <v>200</v>
      </c>
      <c r="C109" s="65" t="s">
        <v>409</v>
      </c>
      <c r="D109" s="58">
        <f aca="true" t="shared" si="15" ref="D109:F110">D110</f>
        <v>35000</v>
      </c>
      <c r="E109" s="58">
        <f t="shared" si="15"/>
        <v>0</v>
      </c>
      <c r="F109" s="108">
        <f t="shared" si="15"/>
        <v>35000</v>
      </c>
    </row>
    <row r="110" spans="1:6" s="132" customFormat="1" ht="33.75">
      <c r="A110" s="159" t="s">
        <v>236</v>
      </c>
      <c r="B110" s="164">
        <v>200</v>
      </c>
      <c r="C110" s="65" t="s">
        <v>410</v>
      </c>
      <c r="D110" s="58">
        <f t="shared" si="15"/>
        <v>35000</v>
      </c>
      <c r="E110" s="58">
        <f t="shared" si="15"/>
        <v>0</v>
      </c>
      <c r="F110" s="108">
        <f t="shared" si="15"/>
        <v>35000</v>
      </c>
    </row>
    <row r="111" spans="1:6" s="66" customFormat="1" ht="45">
      <c r="A111" s="151" t="s">
        <v>206</v>
      </c>
      <c r="B111" s="76">
        <v>200</v>
      </c>
      <c r="C111" s="63" t="s">
        <v>411</v>
      </c>
      <c r="D111" s="64">
        <v>35000</v>
      </c>
      <c r="E111" s="64">
        <v>0</v>
      </c>
      <c r="F111" s="109">
        <f aca="true" t="shared" si="16" ref="F111:F117">D111-E111</f>
        <v>35000</v>
      </c>
    </row>
    <row r="112" spans="1:6" s="66" customFormat="1" ht="18.75" customHeight="1">
      <c r="A112" s="182" t="s">
        <v>453</v>
      </c>
      <c r="B112" s="186">
        <v>200</v>
      </c>
      <c r="C112" s="183" t="s">
        <v>412</v>
      </c>
      <c r="D112" s="184">
        <f aca="true" t="shared" si="17" ref="D112:E116">D113</f>
        <v>500</v>
      </c>
      <c r="E112" s="184">
        <f t="shared" si="17"/>
        <v>0</v>
      </c>
      <c r="F112" s="185">
        <f t="shared" si="16"/>
        <v>500</v>
      </c>
    </row>
    <row r="113" spans="1:6" s="66" customFormat="1" ht="22.5">
      <c r="A113" s="152" t="s">
        <v>41</v>
      </c>
      <c r="B113" s="51">
        <v>200</v>
      </c>
      <c r="C113" s="65" t="s">
        <v>413</v>
      </c>
      <c r="D113" s="57">
        <f t="shared" si="17"/>
        <v>500</v>
      </c>
      <c r="E113" s="57">
        <f t="shared" si="17"/>
        <v>0</v>
      </c>
      <c r="F113" s="111">
        <f>F114</f>
        <v>500</v>
      </c>
    </row>
    <row r="114" spans="1:6" s="66" customFormat="1" ht="45">
      <c r="A114" s="142" t="s">
        <v>254</v>
      </c>
      <c r="B114" s="164">
        <v>200</v>
      </c>
      <c r="C114" s="65" t="s">
        <v>414</v>
      </c>
      <c r="D114" s="57">
        <f t="shared" si="17"/>
        <v>500</v>
      </c>
      <c r="E114" s="57">
        <f t="shared" si="17"/>
        <v>0</v>
      </c>
      <c r="F114" s="111">
        <f>F115</f>
        <v>500</v>
      </c>
    </row>
    <row r="115" spans="1:6" s="66" customFormat="1" ht="157.5">
      <c r="A115" s="152" t="s">
        <v>255</v>
      </c>
      <c r="B115" s="51">
        <v>200</v>
      </c>
      <c r="C115" s="65" t="s">
        <v>415</v>
      </c>
      <c r="D115" s="57">
        <f t="shared" si="17"/>
        <v>500</v>
      </c>
      <c r="E115" s="57">
        <f t="shared" si="17"/>
        <v>0</v>
      </c>
      <c r="F115" s="111">
        <f>F116</f>
        <v>500</v>
      </c>
    </row>
    <row r="116" spans="1:6" s="66" customFormat="1" ht="33.75">
      <c r="A116" s="159" t="s">
        <v>236</v>
      </c>
      <c r="B116" s="164">
        <v>200</v>
      </c>
      <c r="C116" s="65" t="s">
        <v>416</v>
      </c>
      <c r="D116" s="57">
        <f t="shared" si="17"/>
        <v>500</v>
      </c>
      <c r="E116" s="57">
        <f t="shared" si="17"/>
        <v>0</v>
      </c>
      <c r="F116" s="111">
        <f>F117</f>
        <v>500</v>
      </c>
    </row>
    <row r="117" spans="1:256" s="132" customFormat="1" ht="36" customHeight="1">
      <c r="A117" s="151" t="s">
        <v>23</v>
      </c>
      <c r="B117" s="76">
        <v>200</v>
      </c>
      <c r="C117" s="63" t="s">
        <v>417</v>
      </c>
      <c r="D117" s="67">
        <v>500</v>
      </c>
      <c r="E117" s="67">
        <v>0</v>
      </c>
      <c r="F117" s="171">
        <f t="shared" si="16"/>
        <v>500</v>
      </c>
      <c r="G117" s="172" t="s">
        <v>207</v>
      </c>
      <c r="H117" s="172" t="s">
        <v>207</v>
      </c>
      <c r="I117" s="172" t="s">
        <v>207</v>
      </c>
      <c r="J117" s="172" t="s">
        <v>207</v>
      </c>
      <c r="K117" s="172" t="s">
        <v>207</v>
      </c>
      <c r="L117" s="172" t="s">
        <v>207</v>
      </c>
      <c r="M117" s="172" t="s">
        <v>207</v>
      </c>
      <c r="N117" s="172" t="s">
        <v>207</v>
      </c>
      <c r="O117" s="172" t="s">
        <v>207</v>
      </c>
      <c r="P117" s="172" t="s">
        <v>207</v>
      </c>
      <c r="Q117" s="172" t="s">
        <v>207</v>
      </c>
      <c r="R117" s="172" t="s">
        <v>207</v>
      </c>
      <c r="S117" s="172" t="s">
        <v>207</v>
      </c>
      <c r="T117" s="172" t="s">
        <v>207</v>
      </c>
      <c r="U117" s="172" t="s">
        <v>207</v>
      </c>
      <c r="V117" s="172" t="s">
        <v>207</v>
      </c>
      <c r="W117" s="172" t="s">
        <v>207</v>
      </c>
      <c r="X117" s="172" t="s">
        <v>207</v>
      </c>
      <c r="Y117" s="172" t="s">
        <v>207</v>
      </c>
      <c r="Z117" s="172" t="s">
        <v>207</v>
      </c>
      <c r="AA117" s="172" t="s">
        <v>207</v>
      </c>
      <c r="AB117" s="172" t="s">
        <v>207</v>
      </c>
      <c r="AC117" s="172" t="s">
        <v>207</v>
      </c>
      <c r="AD117" s="172" t="s">
        <v>207</v>
      </c>
      <c r="AE117" s="172" t="s">
        <v>207</v>
      </c>
      <c r="AF117" s="172" t="s">
        <v>207</v>
      </c>
      <c r="AG117" s="172" t="s">
        <v>207</v>
      </c>
      <c r="AH117" s="172" t="s">
        <v>207</v>
      </c>
      <c r="AI117" s="172" t="s">
        <v>207</v>
      </c>
      <c r="AJ117" s="172" t="s">
        <v>207</v>
      </c>
      <c r="AK117" s="172" t="s">
        <v>207</v>
      </c>
      <c r="AL117" s="172" t="s">
        <v>207</v>
      </c>
      <c r="AM117" s="172" t="s">
        <v>207</v>
      </c>
      <c r="AN117" s="172" t="s">
        <v>207</v>
      </c>
      <c r="AO117" s="172" t="s">
        <v>207</v>
      </c>
      <c r="AP117" s="172" t="s">
        <v>207</v>
      </c>
      <c r="AQ117" s="172" t="s">
        <v>207</v>
      </c>
      <c r="AR117" s="172" t="s">
        <v>207</v>
      </c>
      <c r="AS117" s="172" t="s">
        <v>207</v>
      </c>
      <c r="AT117" s="172" t="s">
        <v>207</v>
      </c>
      <c r="AU117" s="172" t="s">
        <v>207</v>
      </c>
      <c r="AV117" s="172" t="s">
        <v>207</v>
      </c>
      <c r="AW117" s="172" t="s">
        <v>207</v>
      </c>
      <c r="AX117" s="172" t="s">
        <v>207</v>
      </c>
      <c r="AY117" s="172" t="s">
        <v>207</v>
      </c>
      <c r="AZ117" s="172" t="s">
        <v>207</v>
      </c>
      <c r="BA117" s="172" t="s">
        <v>207</v>
      </c>
      <c r="BB117" s="172" t="s">
        <v>207</v>
      </c>
      <c r="BC117" s="172" t="s">
        <v>207</v>
      </c>
      <c r="BD117" s="172" t="s">
        <v>207</v>
      </c>
      <c r="BE117" s="172" t="s">
        <v>207</v>
      </c>
      <c r="BF117" s="172" t="s">
        <v>207</v>
      </c>
      <c r="BG117" s="172" t="s">
        <v>207</v>
      </c>
      <c r="BH117" s="172" t="s">
        <v>207</v>
      </c>
      <c r="BI117" s="172" t="s">
        <v>207</v>
      </c>
      <c r="BJ117" s="172" t="s">
        <v>207</v>
      </c>
      <c r="BK117" s="172" t="s">
        <v>207</v>
      </c>
      <c r="BL117" s="172" t="s">
        <v>207</v>
      </c>
      <c r="BM117" s="172" t="s">
        <v>207</v>
      </c>
      <c r="BN117" s="172" t="s">
        <v>207</v>
      </c>
      <c r="BO117" s="172" t="s">
        <v>207</v>
      </c>
      <c r="BP117" s="172" t="s">
        <v>207</v>
      </c>
      <c r="BQ117" s="172" t="s">
        <v>207</v>
      </c>
      <c r="BR117" s="172" t="s">
        <v>207</v>
      </c>
      <c r="BS117" s="172" t="s">
        <v>207</v>
      </c>
      <c r="BT117" s="172" t="s">
        <v>207</v>
      </c>
      <c r="BU117" s="172" t="s">
        <v>207</v>
      </c>
      <c r="BV117" s="172" t="s">
        <v>207</v>
      </c>
      <c r="BW117" s="172" t="s">
        <v>207</v>
      </c>
      <c r="BX117" s="172" t="s">
        <v>207</v>
      </c>
      <c r="BY117" s="172" t="s">
        <v>207</v>
      </c>
      <c r="BZ117" s="172" t="s">
        <v>207</v>
      </c>
      <c r="CA117" s="172" t="s">
        <v>207</v>
      </c>
      <c r="CB117" s="172" t="s">
        <v>207</v>
      </c>
      <c r="CC117" s="172" t="s">
        <v>207</v>
      </c>
      <c r="CD117" s="172" t="s">
        <v>207</v>
      </c>
      <c r="CE117" s="172" t="s">
        <v>207</v>
      </c>
      <c r="CF117" s="172" t="s">
        <v>207</v>
      </c>
      <c r="CG117" s="172" t="s">
        <v>207</v>
      </c>
      <c r="CH117" s="172" t="s">
        <v>207</v>
      </c>
      <c r="CI117" s="172" t="s">
        <v>207</v>
      </c>
      <c r="CJ117" s="172" t="s">
        <v>207</v>
      </c>
      <c r="CK117" s="172" t="s">
        <v>207</v>
      </c>
      <c r="CL117" s="172" t="s">
        <v>207</v>
      </c>
      <c r="CM117" s="172" t="s">
        <v>207</v>
      </c>
      <c r="CN117" s="172" t="s">
        <v>207</v>
      </c>
      <c r="CO117" s="172" t="s">
        <v>207</v>
      </c>
      <c r="CP117" s="172" t="s">
        <v>207</v>
      </c>
      <c r="CQ117" s="172" t="s">
        <v>207</v>
      </c>
      <c r="CR117" s="172" t="s">
        <v>207</v>
      </c>
      <c r="CS117" s="172" t="s">
        <v>207</v>
      </c>
      <c r="CT117" s="172" t="s">
        <v>207</v>
      </c>
      <c r="CU117" s="172" t="s">
        <v>207</v>
      </c>
      <c r="CV117" s="172" t="s">
        <v>207</v>
      </c>
      <c r="CW117" s="172" t="s">
        <v>207</v>
      </c>
      <c r="CX117" s="172" t="s">
        <v>207</v>
      </c>
      <c r="CY117" s="172" t="s">
        <v>207</v>
      </c>
      <c r="CZ117" s="172" t="s">
        <v>207</v>
      </c>
      <c r="DA117" s="172" t="s">
        <v>207</v>
      </c>
      <c r="DB117" s="172" t="s">
        <v>207</v>
      </c>
      <c r="DC117" s="172" t="s">
        <v>207</v>
      </c>
      <c r="DD117" s="172" t="s">
        <v>207</v>
      </c>
      <c r="DE117" s="172" t="s">
        <v>207</v>
      </c>
      <c r="DF117" s="172" t="s">
        <v>207</v>
      </c>
      <c r="DG117" s="172" t="s">
        <v>207</v>
      </c>
      <c r="DH117" s="172" t="s">
        <v>207</v>
      </c>
      <c r="DI117" s="172" t="s">
        <v>207</v>
      </c>
      <c r="DJ117" s="172" t="s">
        <v>207</v>
      </c>
      <c r="DK117" s="172" t="s">
        <v>207</v>
      </c>
      <c r="DL117" s="172" t="s">
        <v>207</v>
      </c>
      <c r="DM117" s="172" t="s">
        <v>207</v>
      </c>
      <c r="DN117" s="172" t="s">
        <v>207</v>
      </c>
      <c r="DO117" s="172" t="s">
        <v>207</v>
      </c>
      <c r="DP117" s="172" t="s">
        <v>207</v>
      </c>
      <c r="DQ117" s="172" t="s">
        <v>207</v>
      </c>
      <c r="DR117" s="172" t="s">
        <v>207</v>
      </c>
      <c r="DS117" s="172" t="s">
        <v>207</v>
      </c>
      <c r="DT117" s="172" t="s">
        <v>207</v>
      </c>
      <c r="DU117" s="172" t="s">
        <v>207</v>
      </c>
      <c r="DV117" s="172" t="s">
        <v>207</v>
      </c>
      <c r="DW117" s="172" t="s">
        <v>207</v>
      </c>
      <c r="DX117" s="172" t="s">
        <v>207</v>
      </c>
      <c r="DY117" s="172" t="s">
        <v>207</v>
      </c>
      <c r="DZ117" s="172" t="s">
        <v>207</v>
      </c>
      <c r="EA117" s="172" t="s">
        <v>207</v>
      </c>
      <c r="EB117" s="172" t="s">
        <v>207</v>
      </c>
      <c r="EC117" s="172" t="s">
        <v>207</v>
      </c>
      <c r="ED117" s="172" t="s">
        <v>207</v>
      </c>
      <c r="EE117" s="172" t="s">
        <v>207</v>
      </c>
      <c r="EF117" s="172" t="s">
        <v>207</v>
      </c>
      <c r="EG117" s="172" t="s">
        <v>207</v>
      </c>
      <c r="EH117" s="172" t="s">
        <v>207</v>
      </c>
      <c r="EI117" s="172" t="s">
        <v>207</v>
      </c>
      <c r="EJ117" s="172" t="s">
        <v>207</v>
      </c>
      <c r="EK117" s="172" t="s">
        <v>207</v>
      </c>
      <c r="EL117" s="172" t="s">
        <v>207</v>
      </c>
      <c r="EM117" s="172" t="s">
        <v>207</v>
      </c>
      <c r="EN117" s="172" t="s">
        <v>207</v>
      </c>
      <c r="EO117" s="172" t="s">
        <v>207</v>
      </c>
      <c r="EP117" s="172" t="s">
        <v>207</v>
      </c>
      <c r="EQ117" s="172" t="s">
        <v>207</v>
      </c>
      <c r="ER117" s="172" t="s">
        <v>207</v>
      </c>
      <c r="ES117" s="172" t="s">
        <v>207</v>
      </c>
      <c r="ET117" s="172" t="s">
        <v>207</v>
      </c>
      <c r="EU117" s="172" t="s">
        <v>207</v>
      </c>
      <c r="EV117" s="172" t="s">
        <v>207</v>
      </c>
      <c r="EW117" s="172" t="s">
        <v>207</v>
      </c>
      <c r="EX117" s="172" t="s">
        <v>207</v>
      </c>
      <c r="EY117" s="172" t="s">
        <v>207</v>
      </c>
      <c r="EZ117" s="172" t="s">
        <v>207</v>
      </c>
      <c r="FA117" s="172" t="s">
        <v>207</v>
      </c>
      <c r="FB117" s="172" t="s">
        <v>207</v>
      </c>
      <c r="FC117" s="172" t="s">
        <v>207</v>
      </c>
      <c r="FD117" s="172" t="s">
        <v>207</v>
      </c>
      <c r="FE117" s="172" t="s">
        <v>207</v>
      </c>
      <c r="FF117" s="172" t="s">
        <v>207</v>
      </c>
      <c r="FG117" s="172" t="s">
        <v>207</v>
      </c>
      <c r="FH117" s="172" t="s">
        <v>207</v>
      </c>
      <c r="FI117" s="172" t="s">
        <v>207</v>
      </c>
      <c r="FJ117" s="172" t="s">
        <v>207</v>
      </c>
      <c r="FK117" s="172" t="s">
        <v>207</v>
      </c>
      <c r="FL117" s="172" t="s">
        <v>207</v>
      </c>
      <c r="FM117" s="172" t="s">
        <v>207</v>
      </c>
      <c r="FN117" s="172" t="s">
        <v>207</v>
      </c>
      <c r="FO117" s="172" t="s">
        <v>207</v>
      </c>
      <c r="FP117" s="172" t="s">
        <v>207</v>
      </c>
      <c r="FQ117" s="172" t="s">
        <v>207</v>
      </c>
      <c r="FR117" s="172" t="s">
        <v>207</v>
      </c>
      <c r="FS117" s="172" t="s">
        <v>207</v>
      </c>
      <c r="FT117" s="172" t="s">
        <v>207</v>
      </c>
      <c r="FU117" s="172" t="s">
        <v>207</v>
      </c>
      <c r="FV117" s="172" t="s">
        <v>207</v>
      </c>
      <c r="FW117" s="172" t="s">
        <v>207</v>
      </c>
      <c r="FX117" s="172" t="s">
        <v>207</v>
      </c>
      <c r="FY117" s="172" t="s">
        <v>207</v>
      </c>
      <c r="FZ117" s="172" t="s">
        <v>207</v>
      </c>
      <c r="GA117" s="172" t="s">
        <v>207</v>
      </c>
      <c r="GB117" s="172" t="s">
        <v>207</v>
      </c>
      <c r="GC117" s="172" t="s">
        <v>207</v>
      </c>
      <c r="GD117" s="172" t="s">
        <v>207</v>
      </c>
      <c r="GE117" s="172" t="s">
        <v>207</v>
      </c>
      <c r="GF117" s="172" t="s">
        <v>207</v>
      </c>
      <c r="GG117" s="172" t="s">
        <v>207</v>
      </c>
      <c r="GH117" s="172" t="s">
        <v>207</v>
      </c>
      <c r="GI117" s="172" t="s">
        <v>207</v>
      </c>
      <c r="GJ117" s="172" t="s">
        <v>207</v>
      </c>
      <c r="GK117" s="172" t="s">
        <v>207</v>
      </c>
      <c r="GL117" s="172" t="s">
        <v>207</v>
      </c>
      <c r="GM117" s="172" t="s">
        <v>207</v>
      </c>
      <c r="GN117" s="172" t="s">
        <v>207</v>
      </c>
      <c r="GO117" s="172" t="s">
        <v>207</v>
      </c>
      <c r="GP117" s="172" t="s">
        <v>207</v>
      </c>
      <c r="GQ117" s="172" t="s">
        <v>207</v>
      </c>
      <c r="GR117" s="172" t="s">
        <v>207</v>
      </c>
      <c r="GS117" s="172" t="s">
        <v>207</v>
      </c>
      <c r="GT117" s="172" t="s">
        <v>207</v>
      </c>
      <c r="GU117" s="172" t="s">
        <v>207</v>
      </c>
      <c r="GV117" s="172" t="s">
        <v>207</v>
      </c>
      <c r="GW117" s="172" t="s">
        <v>207</v>
      </c>
      <c r="GX117" s="172" t="s">
        <v>207</v>
      </c>
      <c r="GY117" s="172" t="s">
        <v>207</v>
      </c>
      <c r="GZ117" s="172" t="s">
        <v>207</v>
      </c>
      <c r="HA117" s="172" t="s">
        <v>207</v>
      </c>
      <c r="HB117" s="172" t="s">
        <v>207</v>
      </c>
      <c r="HC117" s="172" t="s">
        <v>207</v>
      </c>
      <c r="HD117" s="172" t="s">
        <v>207</v>
      </c>
      <c r="HE117" s="172" t="s">
        <v>207</v>
      </c>
      <c r="HF117" s="172" t="s">
        <v>207</v>
      </c>
      <c r="HG117" s="172" t="s">
        <v>207</v>
      </c>
      <c r="HH117" s="172" t="s">
        <v>207</v>
      </c>
      <c r="HI117" s="172" t="s">
        <v>207</v>
      </c>
      <c r="HJ117" s="172" t="s">
        <v>207</v>
      </c>
      <c r="HK117" s="172" t="s">
        <v>207</v>
      </c>
      <c r="HL117" s="172" t="s">
        <v>207</v>
      </c>
      <c r="HM117" s="172" t="s">
        <v>207</v>
      </c>
      <c r="HN117" s="172" t="s">
        <v>207</v>
      </c>
      <c r="HO117" s="172" t="s">
        <v>207</v>
      </c>
      <c r="HP117" s="172" t="s">
        <v>207</v>
      </c>
      <c r="HQ117" s="172" t="s">
        <v>207</v>
      </c>
      <c r="HR117" s="172" t="s">
        <v>207</v>
      </c>
      <c r="HS117" s="172" t="s">
        <v>207</v>
      </c>
      <c r="HT117" s="172" t="s">
        <v>207</v>
      </c>
      <c r="HU117" s="172" t="s">
        <v>207</v>
      </c>
      <c r="HV117" s="172" t="s">
        <v>207</v>
      </c>
      <c r="HW117" s="172" t="s">
        <v>207</v>
      </c>
      <c r="HX117" s="172" t="s">
        <v>207</v>
      </c>
      <c r="HY117" s="172" t="s">
        <v>207</v>
      </c>
      <c r="HZ117" s="172" t="s">
        <v>207</v>
      </c>
      <c r="IA117" s="172" t="s">
        <v>207</v>
      </c>
      <c r="IB117" s="172" t="s">
        <v>207</v>
      </c>
      <c r="IC117" s="172" t="s">
        <v>207</v>
      </c>
      <c r="ID117" s="172" t="s">
        <v>207</v>
      </c>
      <c r="IE117" s="172" t="s">
        <v>207</v>
      </c>
      <c r="IF117" s="172" t="s">
        <v>207</v>
      </c>
      <c r="IG117" s="172" t="s">
        <v>207</v>
      </c>
      <c r="IH117" s="172" t="s">
        <v>207</v>
      </c>
      <c r="II117" s="172" t="s">
        <v>207</v>
      </c>
      <c r="IJ117" s="172" t="s">
        <v>207</v>
      </c>
      <c r="IK117" s="172" t="s">
        <v>207</v>
      </c>
      <c r="IL117" s="172" t="s">
        <v>207</v>
      </c>
      <c r="IM117" s="172" t="s">
        <v>207</v>
      </c>
      <c r="IN117" s="172" t="s">
        <v>207</v>
      </c>
      <c r="IO117" s="172" t="s">
        <v>207</v>
      </c>
      <c r="IP117" s="172" t="s">
        <v>207</v>
      </c>
      <c r="IQ117" s="172" t="s">
        <v>207</v>
      </c>
      <c r="IR117" s="172" t="s">
        <v>207</v>
      </c>
      <c r="IS117" s="172" t="s">
        <v>207</v>
      </c>
      <c r="IT117" s="172" t="s">
        <v>207</v>
      </c>
      <c r="IU117" s="172" t="s">
        <v>207</v>
      </c>
      <c r="IV117" s="172" t="s">
        <v>207</v>
      </c>
    </row>
    <row r="118" spans="1:256" s="66" customFormat="1" ht="12.75">
      <c r="A118" s="155" t="s">
        <v>207</v>
      </c>
      <c r="B118" s="168">
        <v>200</v>
      </c>
      <c r="C118" s="181" t="s">
        <v>418</v>
      </c>
      <c r="D118" s="134">
        <f aca="true" t="shared" si="18" ref="D118:F121">D119</f>
        <v>9600</v>
      </c>
      <c r="E118" s="134">
        <f t="shared" si="18"/>
        <v>5400</v>
      </c>
      <c r="F118" s="134">
        <f t="shared" si="18"/>
        <v>4200</v>
      </c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3"/>
      <c r="AN118" s="133"/>
      <c r="AO118" s="133"/>
      <c r="AP118" s="133"/>
      <c r="AQ118" s="133"/>
      <c r="AR118" s="133"/>
      <c r="AS118" s="133"/>
      <c r="AT118" s="133"/>
      <c r="AU118" s="133"/>
      <c r="AV118" s="133"/>
      <c r="AW118" s="133"/>
      <c r="AX118" s="133"/>
      <c r="AY118" s="133"/>
      <c r="AZ118" s="133"/>
      <c r="BA118" s="133"/>
      <c r="BB118" s="133"/>
      <c r="BC118" s="133"/>
      <c r="BD118" s="133"/>
      <c r="BE118" s="133"/>
      <c r="BF118" s="133"/>
      <c r="BG118" s="133"/>
      <c r="BH118" s="133"/>
      <c r="BI118" s="133"/>
      <c r="BJ118" s="133"/>
      <c r="BK118" s="133"/>
      <c r="BL118" s="133"/>
      <c r="BM118" s="133"/>
      <c r="BN118" s="133"/>
      <c r="BO118" s="133"/>
      <c r="BP118" s="133"/>
      <c r="BQ118" s="133"/>
      <c r="BR118" s="133"/>
      <c r="BS118" s="133"/>
      <c r="BT118" s="133"/>
      <c r="BU118" s="133"/>
      <c r="BV118" s="133"/>
      <c r="BW118" s="133"/>
      <c r="BX118" s="133"/>
      <c r="BY118" s="133"/>
      <c r="BZ118" s="133"/>
      <c r="CA118" s="133"/>
      <c r="CB118" s="133"/>
      <c r="CC118" s="133"/>
      <c r="CD118" s="133"/>
      <c r="CE118" s="133"/>
      <c r="CF118" s="133"/>
      <c r="CG118" s="133"/>
      <c r="CH118" s="133"/>
      <c r="CI118" s="133"/>
      <c r="CJ118" s="133"/>
      <c r="CK118" s="133"/>
      <c r="CL118" s="133"/>
      <c r="CM118" s="133"/>
      <c r="CN118" s="133"/>
      <c r="CO118" s="133"/>
      <c r="CP118" s="133"/>
      <c r="CQ118" s="133"/>
      <c r="CR118" s="133"/>
      <c r="CS118" s="133"/>
      <c r="CT118" s="133"/>
      <c r="CU118" s="133"/>
      <c r="CV118" s="133"/>
      <c r="CW118" s="133"/>
      <c r="CX118" s="133"/>
      <c r="CY118" s="133"/>
      <c r="CZ118" s="133"/>
      <c r="DA118" s="133"/>
      <c r="DB118" s="133"/>
      <c r="DC118" s="133"/>
      <c r="DD118" s="133"/>
      <c r="DE118" s="133"/>
      <c r="DF118" s="133"/>
      <c r="DG118" s="133"/>
      <c r="DH118" s="133"/>
      <c r="DI118" s="133"/>
      <c r="DJ118" s="133"/>
      <c r="DK118" s="133"/>
      <c r="DL118" s="133"/>
      <c r="DM118" s="133"/>
      <c r="DN118" s="133"/>
      <c r="DO118" s="133"/>
      <c r="DP118" s="133"/>
      <c r="DQ118" s="133"/>
      <c r="DR118" s="133"/>
      <c r="DS118" s="133"/>
      <c r="DT118" s="133"/>
      <c r="DU118" s="133"/>
      <c r="DV118" s="133"/>
      <c r="DW118" s="133"/>
      <c r="DX118" s="133"/>
      <c r="DY118" s="133"/>
      <c r="DZ118" s="133"/>
      <c r="EA118" s="133"/>
      <c r="EB118" s="133"/>
      <c r="EC118" s="133"/>
      <c r="ED118" s="133"/>
      <c r="EE118" s="133"/>
      <c r="EF118" s="133"/>
      <c r="EG118" s="133"/>
      <c r="EH118" s="133"/>
      <c r="EI118" s="133"/>
      <c r="EJ118" s="133"/>
      <c r="EK118" s="133"/>
      <c r="EL118" s="133"/>
      <c r="EM118" s="133"/>
      <c r="EN118" s="133"/>
      <c r="EO118" s="133"/>
      <c r="EP118" s="133"/>
      <c r="EQ118" s="133"/>
      <c r="ER118" s="133"/>
      <c r="ES118" s="133"/>
      <c r="ET118" s="133"/>
      <c r="EU118" s="133"/>
      <c r="EV118" s="133"/>
      <c r="EW118" s="133"/>
      <c r="EX118" s="133"/>
      <c r="EY118" s="133"/>
      <c r="EZ118" s="133"/>
      <c r="FA118" s="133"/>
      <c r="FB118" s="133"/>
      <c r="FC118" s="133"/>
      <c r="FD118" s="133"/>
      <c r="FE118" s="133"/>
      <c r="FF118" s="133"/>
      <c r="FG118" s="133"/>
      <c r="FH118" s="133"/>
      <c r="FI118" s="133"/>
      <c r="FJ118" s="133"/>
      <c r="FK118" s="133"/>
      <c r="FL118" s="133"/>
      <c r="FM118" s="133"/>
      <c r="FN118" s="133"/>
      <c r="FO118" s="133"/>
      <c r="FP118" s="133"/>
      <c r="FQ118" s="133"/>
      <c r="FR118" s="133"/>
      <c r="FS118" s="133"/>
      <c r="FT118" s="133"/>
      <c r="FU118" s="133"/>
      <c r="FV118" s="133"/>
      <c r="FW118" s="133"/>
      <c r="FX118" s="133"/>
      <c r="FY118" s="133"/>
      <c r="FZ118" s="133"/>
      <c r="GA118" s="133"/>
      <c r="GB118" s="133"/>
      <c r="GC118" s="133"/>
      <c r="GD118" s="133"/>
      <c r="GE118" s="133"/>
      <c r="GF118" s="133"/>
      <c r="GG118" s="133"/>
      <c r="GH118" s="133"/>
      <c r="GI118" s="133"/>
      <c r="GJ118" s="133"/>
      <c r="GK118" s="133"/>
      <c r="GL118" s="133"/>
      <c r="GM118" s="133"/>
      <c r="GN118" s="133"/>
      <c r="GO118" s="133"/>
      <c r="GP118" s="133"/>
      <c r="GQ118" s="133"/>
      <c r="GR118" s="133"/>
      <c r="GS118" s="133"/>
      <c r="GT118" s="133"/>
      <c r="GU118" s="133"/>
      <c r="GV118" s="133"/>
      <c r="GW118" s="133"/>
      <c r="GX118" s="133"/>
      <c r="GY118" s="133"/>
      <c r="GZ118" s="133"/>
      <c r="HA118" s="133"/>
      <c r="HB118" s="133"/>
      <c r="HC118" s="133"/>
      <c r="HD118" s="133"/>
      <c r="HE118" s="133"/>
      <c r="HF118" s="133"/>
      <c r="HG118" s="133"/>
      <c r="HH118" s="133"/>
      <c r="HI118" s="133"/>
      <c r="HJ118" s="133"/>
      <c r="HK118" s="133"/>
      <c r="HL118" s="133"/>
      <c r="HM118" s="133"/>
      <c r="HN118" s="133"/>
      <c r="HO118" s="133"/>
      <c r="HP118" s="133"/>
      <c r="HQ118" s="133"/>
      <c r="HR118" s="133"/>
      <c r="HS118" s="133"/>
      <c r="HT118" s="133"/>
      <c r="HU118" s="133"/>
      <c r="HV118" s="133"/>
      <c r="HW118" s="133"/>
      <c r="HX118" s="133"/>
      <c r="HY118" s="133"/>
      <c r="HZ118" s="133"/>
      <c r="IA118" s="133"/>
      <c r="IB118" s="133"/>
      <c r="IC118" s="133"/>
      <c r="ID118" s="133"/>
      <c r="IE118" s="133"/>
      <c r="IF118" s="133"/>
      <c r="IG118" s="133"/>
      <c r="IH118" s="133"/>
      <c r="II118" s="133"/>
      <c r="IJ118" s="133"/>
      <c r="IK118" s="133"/>
      <c r="IL118" s="133"/>
      <c r="IM118" s="133"/>
      <c r="IN118" s="133"/>
      <c r="IO118" s="133"/>
      <c r="IP118" s="133"/>
      <c r="IQ118" s="133"/>
      <c r="IR118" s="133"/>
      <c r="IS118" s="133"/>
      <c r="IT118" s="133"/>
      <c r="IU118" s="133"/>
      <c r="IV118" s="133"/>
    </row>
    <row r="119" spans="1:256" s="66" customFormat="1" ht="33.75">
      <c r="A119" s="156" t="s">
        <v>208</v>
      </c>
      <c r="B119" s="51">
        <v>200</v>
      </c>
      <c r="C119" s="177" t="s">
        <v>419</v>
      </c>
      <c r="D119" s="135">
        <f>D120</f>
        <v>9600</v>
      </c>
      <c r="E119" s="135">
        <f>E121</f>
        <v>5400</v>
      </c>
      <c r="F119" s="135">
        <f>F121</f>
        <v>4200</v>
      </c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  <c r="AF119" s="133"/>
      <c r="AG119" s="133"/>
      <c r="AH119" s="133"/>
      <c r="AI119" s="133"/>
      <c r="AJ119" s="133"/>
      <c r="AK119" s="133"/>
      <c r="AL119" s="133"/>
      <c r="AM119" s="133"/>
      <c r="AN119" s="133"/>
      <c r="AO119" s="133"/>
      <c r="AP119" s="133"/>
      <c r="AQ119" s="133"/>
      <c r="AR119" s="133"/>
      <c r="AS119" s="133"/>
      <c r="AT119" s="133"/>
      <c r="AU119" s="133"/>
      <c r="AV119" s="133"/>
      <c r="AW119" s="133"/>
      <c r="AX119" s="133"/>
      <c r="AY119" s="133"/>
      <c r="AZ119" s="133"/>
      <c r="BA119" s="133"/>
      <c r="BB119" s="133"/>
      <c r="BC119" s="133"/>
      <c r="BD119" s="133"/>
      <c r="BE119" s="133"/>
      <c r="BF119" s="133"/>
      <c r="BG119" s="133"/>
      <c r="BH119" s="133"/>
      <c r="BI119" s="133"/>
      <c r="BJ119" s="133"/>
      <c r="BK119" s="133"/>
      <c r="BL119" s="133"/>
      <c r="BM119" s="133"/>
      <c r="BN119" s="133"/>
      <c r="BO119" s="133"/>
      <c r="BP119" s="133"/>
      <c r="BQ119" s="133"/>
      <c r="BR119" s="133"/>
      <c r="BS119" s="133"/>
      <c r="BT119" s="133"/>
      <c r="BU119" s="133"/>
      <c r="BV119" s="133"/>
      <c r="BW119" s="133"/>
      <c r="BX119" s="133"/>
      <c r="BY119" s="133"/>
      <c r="BZ119" s="133"/>
      <c r="CA119" s="133"/>
      <c r="CB119" s="133"/>
      <c r="CC119" s="133"/>
      <c r="CD119" s="133"/>
      <c r="CE119" s="133"/>
      <c r="CF119" s="133"/>
      <c r="CG119" s="133"/>
      <c r="CH119" s="133"/>
      <c r="CI119" s="133"/>
      <c r="CJ119" s="133"/>
      <c r="CK119" s="133"/>
      <c r="CL119" s="133"/>
      <c r="CM119" s="133"/>
      <c r="CN119" s="133"/>
      <c r="CO119" s="133"/>
      <c r="CP119" s="133"/>
      <c r="CQ119" s="133"/>
      <c r="CR119" s="133"/>
      <c r="CS119" s="133"/>
      <c r="CT119" s="133"/>
      <c r="CU119" s="133"/>
      <c r="CV119" s="133"/>
      <c r="CW119" s="133"/>
      <c r="CX119" s="133"/>
      <c r="CY119" s="133"/>
      <c r="CZ119" s="133"/>
      <c r="DA119" s="133"/>
      <c r="DB119" s="133"/>
      <c r="DC119" s="133"/>
      <c r="DD119" s="133"/>
      <c r="DE119" s="133"/>
      <c r="DF119" s="133"/>
      <c r="DG119" s="133"/>
      <c r="DH119" s="133"/>
      <c r="DI119" s="133"/>
      <c r="DJ119" s="133"/>
      <c r="DK119" s="133"/>
      <c r="DL119" s="133"/>
      <c r="DM119" s="133"/>
      <c r="DN119" s="133"/>
      <c r="DO119" s="133"/>
      <c r="DP119" s="133"/>
      <c r="DQ119" s="133"/>
      <c r="DR119" s="133"/>
      <c r="DS119" s="133"/>
      <c r="DT119" s="133"/>
      <c r="DU119" s="133"/>
      <c r="DV119" s="133"/>
      <c r="DW119" s="133"/>
      <c r="DX119" s="133"/>
      <c r="DY119" s="133"/>
      <c r="DZ119" s="133"/>
      <c r="EA119" s="133"/>
      <c r="EB119" s="133"/>
      <c r="EC119" s="133"/>
      <c r="ED119" s="133"/>
      <c r="EE119" s="133"/>
      <c r="EF119" s="133"/>
      <c r="EG119" s="133"/>
      <c r="EH119" s="133"/>
      <c r="EI119" s="133"/>
      <c r="EJ119" s="133"/>
      <c r="EK119" s="133"/>
      <c r="EL119" s="133"/>
      <c r="EM119" s="133"/>
      <c r="EN119" s="133"/>
      <c r="EO119" s="133"/>
      <c r="EP119" s="133"/>
      <c r="EQ119" s="133"/>
      <c r="ER119" s="133"/>
      <c r="ES119" s="133"/>
      <c r="ET119" s="133"/>
      <c r="EU119" s="133"/>
      <c r="EV119" s="133"/>
      <c r="EW119" s="133"/>
      <c r="EX119" s="133"/>
      <c r="EY119" s="133"/>
      <c r="EZ119" s="133"/>
      <c r="FA119" s="133"/>
      <c r="FB119" s="133"/>
      <c r="FC119" s="133"/>
      <c r="FD119" s="133"/>
      <c r="FE119" s="133"/>
      <c r="FF119" s="133"/>
      <c r="FG119" s="133"/>
      <c r="FH119" s="133"/>
      <c r="FI119" s="133"/>
      <c r="FJ119" s="133"/>
      <c r="FK119" s="133"/>
      <c r="FL119" s="133"/>
      <c r="FM119" s="133"/>
      <c r="FN119" s="133"/>
      <c r="FO119" s="133"/>
      <c r="FP119" s="133"/>
      <c r="FQ119" s="133"/>
      <c r="FR119" s="133"/>
      <c r="FS119" s="133"/>
      <c r="FT119" s="133"/>
      <c r="FU119" s="133"/>
      <c r="FV119" s="133"/>
      <c r="FW119" s="133"/>
      <c r="FX119" s="133"/>
      <c r="FY119" s="133"/>
      <c r="FZ119" s="133"/>
      <c r="GA119" s="133"/>
      <c r="GB119" s="133"/>
      <c r="GC119" s="133"/>
      <c r="GD119" s="133"/>
      <c r="GE119" s="133"/>
      <c r="GF119" s="133"/>
      <c r="GG119" s="133"/>
      <c r="GH119" s="133"/>
      <c r="GI119" s="133"/>
      <c r="GJ119" s="133"/>
      <c r="GK119" s="133"/>
      <c r="GL119" s="133"/>
      <c r="GM119" s="133"/>
      <c r="GN119" s="133"/>
      <c r="GO119" s="133"/>
      <c r="GP119" s="133"/>
      <c r="GQ119" s="133"/>
      <c r="GR119" s="133"/>
      <c r="GS119" s="133"/>
      <c r="GT119" s="133"/>
      <c r="GU119" s="133"/>
      <c r="GV119" s="133"/>
      <c r="GW119" s="133"/>
      <c r="GX119" s="133"/>
      <c r="GY119" s="133"/>
      <c r="GZ119" s="133"/>
      <c r="HA119" s="133"/>
      <c r="HB119" s="133"/>
      <c r="HC119" s="133"/>
      <c r="HD119" s="133"/>
      <c r="HE119" s="133"/>
      <c r="HF119" s="133"/>
      <c r="HG119" s="133"/>
      <c r="HH119" s="133"/>
      <c r="HI119" s="133"/>
      <c r="HJ119" s="133"/>
      <c r="HK119" s="133"/>
      <c r="HL119" s="133"/>
      <c r="HM119" s="133"/>
      <c r="HN119" s="133"/>
      <c r="HO119" s="133"/>
      <c r="HP119" s="133"/>
      <c r="HQ119" s="133"/>
      <c r="HR119" s="133"/>
      <c r="HS119" s="133"/>
      <c r="HT119" s="133"/>
      <c r="HU119" s="133"/>
      <c r="HV119" s="133"/>
      <c r="HW119" s="133"/>
      <c r="HX119" s="133"/>
      <c r="HY119" s="133"/>
      <c r="HZ119" s="133"/>
      <c r="IA119" s="133"/>
      <c r="IB119" s="133"/>
      <c r="IC119" s="133"/>
      <c r="ID119" s="133"/>
      <c r="IE119" s="133"/>
      <c r="IF119" s="133"/>
      <c r="IG119" s="133"/>
      <c r="IH119" s="133"/>
      <c r="II119" s="133"/>
      <c r="IJ119" s="133"/>
      <c r="IK119" s="133"/>
      <c r="IL119" s="133"/>
      <c r="IM119" s="133"/>
      <c r="IN119" s="133"/>
      <c r="IO119" s="133"/>
      <c r="IP119" s="133"/>
      <c r="IQ119" s="133"/>
      <c r="IR119" s="133"/>
      <c r="IS119" s="133"/>
      <c r="IT119" s="133"/>
      <c r="IU119" s="133"/>
      <c r="IV119" s="133"/>
    </row>
    <row r="120" spans="1:256" s="66" customFormat="1" ht="22.5">
      <c r="A120" s="160" t="s">
        <v>36</v>
      </c>
      <c r="B120" s="51">
        <v>200</v>
      </c>
      <c r="C120" s="177" t="s">
        <v>420</v>
      </c>
      <c r="D120" s="135">
        <f>D121</f>
        <v>9600</v>
      </c>
      <c r="E120" s="135">
        <f>E121</f>
        <v>5400</v>
      </c>
      <c r="F120" s="135">
        <f>F121</f>
        <v>4200</v>
      </c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  <c r="AF120" s="133"/>
      <c r="AG120" s="133"/>
      <c r="AH120" s="133"/>
      <c r="AI120" s="133"/>
      <c r="AJ120" s="133"/>
      <c r="AK120" s="133"/>
      <c r="AL120" s="133"/>
      <c r="AM120" s="133"/>
      <c r="AN120" s="133"/>
      <c r="AO120" s="133"/>
      <c r="AP120" s="133"/>
      <c r="AQ120" s="133"/>
      <c r="AR120" s="133"/>
      <c r="AS120" s="133"/>
      <c r="AT120" s="133"/>
      <c r="AU120" s="133"/>
      <c r="AV120" s="133"/>
      <c r="AW120" s="133"/>
      <c r="AX120" s="133"/>
      <c r="AY120" s="133"/>
      <c r="AZ120" s="133"/>
      <c r="BA120" s="133"/>
      <c r="BB120" s="133"/>
      <c r="BC120" s="133"/>
      <c r="BD120" s="133"/>
      <c r="BE120" s="133"/>
      <c r="BF120" s="133"/>
      <c r="BG120" s="133"/>
      <c r="BH120" s="133"/>
      <c r="BI120" s="133"/>
      <c r="BJ120" s="133"/>
      <c r="BK120" s="133"/>
      <c r="BL120" s="133"/>
      <c r="BM120" s="133"/>
      <c r="BN120" s="133"/>
      <c r="BO120" s="133"/>
      <c r="BP120" s="133"/>
      <c r="BQ120" s="133"/>
      <c r="BR120" s="133"/>
      <c r="BS120" s="133"/>
      <c r="BT120" s="133"/>
      <c r="BU120" s="133"/>
      <c r="BV120" s="133"/>
      <c r="BW120" s="133"/>
      <c r="BX120" s="133"/>
      <c r="BY120" s="133"/>
      <c r="BZ120" s="133"/>
      <c r="CA120" s="133"/>
      <c r="CB120" s="133"/>
      <c r="CC120" s="133"/>
      <c r="CD120" s="133"/>
      <c r="CE120" s="133"/>
      <c r="CF120" s="133"/>
      <c r="CG120" s="133"/>
      <c r="CH120" s="133"/>
      <c r="CI120" s="133"/>
      <c r="CJ120" s="133"/>
      <c r="CK120" s="133"/>
      <c r="CL120" s="133"/>
      <c r="CM120" s="133"/>
      <c r="CN120" s="133"/>
      <c r="CO120" s="133"/>
      <c r="CP120" s="133"/>
      <c r="CQ120" s="133"/>
      <c r="CR120" s="133"/>
      <c r="CS120" s="133"/>
      <c r="CT120" s="133"/>
      <c r="CU120" s="133"/>
      <c r="CV120" s="133"/>
      <c r="CW120" s="133"/>
      <c r="CX120" s="133"/>
      <c r="CY120" s="133"/>
      <c r="CZ120" s="133"/>
      <c r="DA120" s="133"/>
      <c r="DB120" s="133"/>
      <c r="DC120" s="133"/>
      <c r="DD120" s="133"/>
      <c r="DE120" s="133"/>
      <c r="DF120" s="133"/>
      <c r="DG120" s="133"/>
      <c r="DH120" s="133"/>
      <c r="DI120" s="133"/>
      <c r="DJ120" s="133"/>
      <c r="DK120" s="133"/>
      <c r="DL120" s="133"/>
      <c r="DM120" s="133"/>
      <c r="DN120" s="133"/>
      <c r="DO120" s="133"/>
      <c r="DP120" s="133"/>
      <c r="DQ120" s="133"/>
      <c r="DR120" s="133"/>
      <c r="DS120" s="133"/>
      <c r="DT120" s="133"/>
      <c r="DU120" s="133"/>
      <c r="DV120" s="133"/>
      <c r="DW120" s="133"/>
      <c r="DX120" s="133"/>
      <c r="DY120" s="133"/>
      <c r="DZ120" s="133"/>
      <c r="EA120" s="133"/>
      <c r="EB120" s="133"/>
      <c r="EC120" s="133"/>
      <c r="ED120" s="133"/>
      <c r="EE120" s="133"/>
      <c r="EF120" s="133"/>
      <c r="EG120" s="133"/>
      <c r="EH120" s="133"/>
      <c r="EI120" s="133"/>
      <c r="EJ120" s="133"/>
      <c r="EK120" s="133"/>
      <c r="EL120" s="133"/>
      <c r="EM120" s="133"/>
      <c r="EN120" s="133"/>
      <c r="EO120" s="133"/>
      <c r="EP120" s="133"/>
      <c r="EQ120" s="133"/>
      <c r="ER120" s="133"/>
      <c r="ES120" s="133"/>
      <c r="ET120" s="133"/>
      <c r="EU120" s="133"/>
      <c r="EV120" s="133"/>
      <c r="EW120" s="133"/>
      <c r="EX120" s="133"/>
      <c r="EY120" s="133"/>
      <c r="EZ120" s="133"/>
      <c r="FA120" s="133"/>
      <c r="FB120" s="133"/>
      <c r="FC120" s="133"/>
      <c r="FD120" s="133"/>
      <c r="FE120" s="133"/>
      <c r="FF120" s="133"/>
      <c r="FG120" s="133"/>
      <c r="FH120" s="133"/>
      <c r="FI120" s="133"/>
      <c r="FJ120" s="133"/>
      <c r="FK120" s="133"/>
      <c r="FL120" s="133"/>
      <c r="FM120" s="133"/>
      <c r="FN120" s="133"/>
      <c r="FO120" s="133"/>
      <c r="FP120" s="133"/>
      <c r="FQ120" s="133"/>
      <c r="FR120" s="133"/>
      <c r="FS120" s="133"/>
      <c r="FT120" s="133"/>
      <c r="FU120" s="133"/>
      <c r="FV120" s="133"/>
      <c r="FW120" s="133"/>
      <c r="FX120" s="133"/>
      <c r="FY120" s="133"/>
      <c r="FZ120" s="133"/>
      <c r="GA120" s="133"/>
      <c r="GB120" s="133"/>
      <c r="GC120" s="133"/>
      <c r="GD120" s="133"/>
      <c r="GE120" s="133"/>
      <c r="GF120" s="133"/>
      <c r="GG120" s="133"/>
      <c r="GH120" s="133"/>
      <c r="GI120" s="133"/>
      <c r="GJ120" s="133"/>
      <c r="GK120" s="133"/>
      <c r="GL120" s="133"/>
      <c r="GM120" s="133"/>
      <c r="GN120" s="133"/>
      <c r="GO120" s="133"/>
      <c r="GP120" s="133"/>
      <c r="GQ120" s="133"/>
      <c r="GR120" s="133"/>
      <c r="GS120" s="133"/>
      <c r="GT120" s="133"/>
      <c r="GU120" s="133"/>
      <c r="GV120" s="133"/>
      <c r="GW120" s="133"/>
      <c r="GX120" s="133"/>
      <c r="GY120" s="133"/>
      <c r="GZ120" s="133"/>
      <c r="HA120" s="133"/>
      <c r="HB120" s="133"/>
      <c r="HC120" s="133"/>
      <c r="HD120" s="133"/>
      <c r="HE120" s="133"/>
      <c r="HF120" s="133"/>
      <c r="HG120" s="133"/>
      <c r="HH120" s="133"/>
      <c r="HI120" s="133"/>
      <c r="HJ120" s="133"/>
      <c r="HK120" s="133"/>
      <c r="HL120" s="133"/>
      <c r="HM120" s="133"/>
      <c r="HN120" s="133"/>
      <c r="HO120" s="133"/>
      <c r="HP120" s="133"/>
      <c r="HQ120" s="133"/>
      <c r="HR120" s="133"/>
      <c r="HS120" s="133"/>
      <c r="HT120" s="133"/>
      <c r="HU120" s="133"/>
      <c r="HV120" s="133"/>
      <c r="HW120" s="133"/>
      <c r="HX120" s="133"/>
      <c r="HY120" s="133"/>
      <c r="HZ120" s="133"/>
      <c r="IA120" s="133"/>
      <c r="IB120" s="133"/>
      <c r="IC120" s="133"/>
      <c r="ID120" s="133"/>
      <c r="IE120" s="133"/>
      <c r="IF120" s="133"/>
      <c r="IG120" s="133"/>
      <c r="IH120" s="133"/>
      <c r="II120" s="133"/>
      <c r="IJ120" s="133"/>
      <c r="IK120" s="133"/>
      <c r="IL120" s="133"/>
      <c r="IM120" s="133"/>
      <c r="IN120" s="133"/>
      <c r="IO120" s="133"/>
      <c r="IP120" s="133"/>
      <c r="IQ120" s="133"/>
      <c r="IR120" s="133"/>
      <c r="IS120" s="133"/>
      <c r="IT120" s="133"/>
      <c r="IU120" s="133"/>
      <c r="IV120" s="133"/>
    </row>
    <row r="121" spans="1:256" s="66" customFormat="1" ht="67.5">
      <c r="A121" s="156" t="s">
        <v>209</v>
      </c>
      <c r="B121" s="51">
        <v>200</v>
      </c>
      <c r="C121" s="177" t="s">
        <v>421</v>
      </c>
      <c r="D121" s="135">
        <f t="shared" si="18"/>
        <v>9600</v>
      </c>
      <c r="E121" s="135">
        <f t="shared" si="18"/>
        <v>5400</v>
      </c>
      <c r="F121" s="135">
        <f t="shared" si="18"/>
        <v>4200</v>
      </c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  <c r="AF121" s="133"/>
      <c r="AG121" s="133"/>
      <c r="AH121" s="133"/>
      <c r="AI121" s="133"/>
      <c r="AJ121" s="133"/>
      <c r="AK121" s="133"/>
      <c r="AL121" s="133"/>
      <c r="AM121" s="133"/>
      <c r="AN121" s="133"/>
      <c r="AO121" s="133"/>
      <c r="AP121" s="133"/>
      <c r="AQ121" s="133"/>
      <c r="AR121" s="133"/>
      <c r="AS121" s="133"/>
      <c r="AT121" s="133"/>
      <c r="AU121" s="133"/>
      <c r="AV121" s="133"/>
      <c r="AW121" s="133"/>
      <c r="AX121" s="133"/>
      <c r="AY121" s="133"/>
      <c r="AZ121" s="133"/>
      <c r="BA121" s="133"/>
      <c r="BB121" s="133"/>
      <c r="BC121" s="133"/>
      <c r="BD121" s="133"/>
      <c r="BE121" s="133"/>
      <c r="BF121" s="133"/>
      <c r="BG121" s="133"/>
      <c r="BH121" s="133"/>
      <c r="BI121" s="133"/>
      <c r="BJ121" s="133"/>
      <c r="BK121" s="133"/>
      <c r="BL121" s="133"/>
      <c r="BM121" s="133"/>
      <c r="BN121" s="133"/>
      <c r="BO121" s="133"/>
      <c r="BP121" s="133"/>
      <c r="BQ121" s="133"/>
      <c r="BR121" s="133"/>
      <c r="BS121" s="133"/>
      <c r="BT121" s="133"/>
      <c r="BU121" s="133"/>
      <c r="BV121" s="133"/>
      <c r="BW121" s="133"/>
      <c r="BX121" s="133"/>
      <c r="BY121" s="133"/>
      <c r="BZ121" s="133"/>
      <c r="CA121" s="133"/>
      <c r="CB121" s="133"/>
      <c r="CC121" s="133"/>
      <c r="CD121" s="133"/>
      <c r="CE121" s="133"/>
      <c r="CF121" s="133"/>
      <c r="CG121" s="133"/>
      <c r="CH121" s="133"/>
      <c r="CI121" s="133"/>
      <c r="CJ121" s="133"/>
      <c r="CK121" s="133"/>
      <c r="CL121" s="133"/>
      <c r="CM121" s="133"/>
      <c r="CN121" s="133"/>
      <c r="CO121" s="133"/>
      <c r="CP121" s="133"/>
      <c r="CQ121" s="133"/>
      <c r="CR121" s="133"/>
      <c r="CS121" s="133"/>
      <c r="CT121" s="133"/>
      <c r="CU121" s="133"/>
      <c r="CV121" s="133"/>
      <c r="CW121" s="133"/>
      <c r="CX121" s="133"/>
      <c r="CY121" s="133"/>
      <c r="CZ121" s="133"/>
      <c r="DA121" s="133"/>
      <c r="DB121" s="133"/>
      <c r="DC121" s="133"/>
      <c r="DD121" s="133"/>
      <c r="DE121" s="133"/>
      <c r="DF121" s="133"/>
      <c r="DG121" s="133"/>
      <c r="DH121" s="133"/>
      <c r="DI121" s="133"/>
      <c r="DJ121" s="133"/>
      <c r="DK121" s="133"/>
      <c r="DL121" s="133"/>
      <c r="DM121" s="133"/>
      <c r="DN121" s="133"/>
      <c r="DO121" s="133"/>
      <c r="DP121" s="133"/>
      <c r="DQ121" s="133"/>
      <c r="DR121" s="133"/>
      <c r="DS121" s="133"/>
      <c r="DT121" s="133"/>
      <c r="DU121" s="133"/>
      <c r="DV121" s="133"/>
      <c r="DW121" s="133"/>
      <c r="DX121" s="133"/>
      <c r="DY121" s="133"/>
      <c r="DZ121" s="133"/>
      <c r="EA121" s="133"/>
      <c r="EB121" s="133"/>
      <c r="EC121" s="133"/>
      <c r="ED121" s="133"/>
      <c r="EE121" s="133"/>
      <c r="EF121" s="133"/>
      <c r="EG121" s="133"/>
      <c r="EH121" s="133"/>
      <c r="EI121" s="133"/>
      <c r="EJ121" s="133"/>
      <c r="EK121" s="133"/>
      <c r="EL121" s="133"/>
      <c r="EM121" s="133"/>
      <c r="EN121" s="133"/>
      <c r="EO121" s="133"/>
      <c r="EP121" s="133"/>
      <c r="EQ121" s="133"/>
      <c r="ER121" s="133"/>
      <c r="ES121" s="133"/>
      <c r="ET121" s="133"/>
      <c r="EU121" s="133"/>
      <c r="EV121" s="133"/>
      <c r="EW121" s="133"/>
      <c r="EX121" s="133"/>
      <c r="EY121" s="133"/>
      <c r="EZ121" s="133"/>
      <c r="FA121" s="133"/>
      <c r="FB121" s="133"/>
      <c r="FC121" s="133"/>
      <c r="FD121" s="133"/>
      <c r="FE121" s="133"/>
      <c r="FF121" s="133"/>
      <c r="FG121" s="133"/>
      <c r="FH121" s="133"/>
      <c r="FI121" s="133"/>
      <c r="FJ121" s="133"/>
      <c r="FK121" s="133"/>
      <c r="FL121" s="133"/>
      <c r="FM121" s="133"/>
      <c r="FN121" s="133"/>
      <c r="FO121" s="133"/>
      <c r="FP121" s="133"/>
      <c r="FQ121" s="133"/>
      <c r="FR121" s="133"/>
      <c r="FS121" s="133"/>
      <c r="FT121" s="133"/>
      <c r="FU121" s="133"/>
      <c r="FV121" s="133"/>
      <c r="FW121" s="133"/>
      <c r="FX121" s="133"/>
      <c r="FY121" s="133"/>
      <c r="FZ121" s="133"/>
      <c r="GA121" s="133"/>
      <c r="GB121" s="133"/>
      <c r="GC121" s="133"/>
      <c r="GD121" s="133"/>
      <c r="GE121" s="133"/>
      <c r="GF121" s="133"/>
      <c r="GG121" s="133"/>
      <c r="GH121" s="133"/>
      <c r="GI121" s="133"/>
      <c r="GJ121" s="133"/>
      <c r="GK121" s="133"/>
      <c r="GL121" s="133"/>
      <c r="GM121" s="133"/>
      <c r="GN121" s="133"/>
      <c r="GO121" s="133"/>
      <c r="GP121" s="133"/>
      <c r="GQ121" s="133"/>
      <c r="GR121" s="133"/>
      <c r="GS121" s="133"/>
      <c r="GT121" s="133"/>
      <c r="GU121" s="133"/>
      <c r="GV121" s="133"/>
      <c r="GW121" s="133"/>
      <c r="GX121" s="133"/>
      <c r="GY121" s="133"/>
      <c r="GZ121" s="133"/>
      <c r="HA121" s="133"/>
      <c r="HB121" s="133"/>
      <c r="HC121" s="133"/>
      <c r="HD121" s="133"/>
      <c r="HE121" s="133"/>
      <c r="HF121" s="133"/>
      <c r="HG121" s="133"/>
      <c r="HH121" s="133"/>
      <c r="HI121" s="133"/>
      <c r="HJ121" s="133"/>
      <c r="HK121" s="133"/>
      <c r="HL121" s="133"/>
      <c r="HM121" s="133"/>
      <c r="HN121" s="133"/>
      <c r="HO121" s="133"/>
      <c r="HP121" s="133"/>
      <c r="HQ121" s="133"/>
      <c r="HR121" s="133"/>
      <c r="HS121" s="133"/>
      <c r="HT121" s="133"/>
      <c r="HU121" s="133"/>
      <c r="HV121" s="133"/>
      <c r="HW121" s="133"/>
      <c r="HX121" s="133"/>
      <c r="HY121" s="133"/>
      <c r="HZ121" s="133"/>
      <c r="IA121" s="133"/>
      <c r="IB121" s="133"/>
      <c r="IC121" s="133"/>
      <c r="ID121" s="133"/>
      <c r="IE121" s="133"/>
      <c r="IF121" s="133"/>
      <c r="IG121" s="133"/>
      <c r="IH121" s="133"/>
      <c r="II121" s="133"/>
      <c r="IJ121" s="133"/>
      <c r="IK121" s="133"/>
      <c r="IL121" s="133"/>
      <c r="IM121" s="133"/>
      <c r="IN121" s="133"/>
      <c r="IO121" s="133"/>
      <c r="IP121" s="133"/>
      <c r="IQ121" s="133"/>
      <c r="IR121" s="133"/>
      <c r="IS121" s="133"/>
      <c r="IT121" s="133"/>
      <c r="IU121" s="133"/>
      <c r="IV121" s="133"/>
    </row>
    <row r="122" spans="1:6" s="132" customFormat="1" ht="33.75">
      <c r="A122" s="151" t="s">
        <v>23</v>
      </c>
      <c r="B122" s="76">
        <v>200</v>
      </c>
      <c r="C122" s="178" t="s">
        <v>422</v>
      </c>
      <c r="D122" s="173">
        <v>9600</v>
      </c>
      <c r="E122" s="173">
        <v>5400</v>
      </c>
      <c r="F122" s="173">
        <f>D122-E122</f>
        <v>4200</v>
      </c>
    </row>
    <row r="123" spans="1:6" s="66" customFormat="1" ht="22.5">
      <c r="A123" s="154" t="s">
        <v>22</v>
      </c>
      <c r="B123" s="168">
        <v>200</v>
      </c>
      <c r="C123" s="97" t="s">
        <v>423</v>
      </c>
      <c r="D123" s="98">
        <f aca="true" t="shared" si="19" ref="D123:E128">D124</f>
        <v>2709100</v>
      </c>
      <c r="E123" s="98">
        <f t="shared" si="19"/>
        <v>783171.9</v>
      </c>
      <c r="F123" s="112">
        <f>D123-E123</f>
        <v>1925928.1</v>
      </c>
    </row>
    <row r="124" spans="1:6" s="66" customFormat="1" ht="12.75">
      <c r="A124" s="152" t="s">
        <v>31</v>
      </c>
      <c r="B124" s="51">
        <v>200</v>
      </c>
      <c r="C124" s="65" t="s">
        <v>424</v>
      </c>
      <c r="D124" s="58">
        <f t="shared" si="19"/>
        <v>2709100</v>
      </c>
      <c r="E124" s="58">
        <f t="shared" si="19"/>
        <v>783171.9</v>
      </c>
      <c r="F124" s="58">
        <f>F125</f>
        <v>1925928.1</v>
      </c>
    </row>
    <row r="125" spans="1:6" s="66" customFormat="1" ht="33.75">
      <c r="A125" s="142" t="s">
        <v>269</v>
      </c>
      <c r="B125" s="164">
        <v>200</v>
      </c>
      <c r="C125" s="65" t="s">
        <v>425</v>
      </c>
      <c r="D125" s="58">
        <f t="shared" si="19"/>
        <v>2709100</v>
      </c>
      <c r="E125" s="58">
        <f t="shared" si="19"/>
        <v>783171.9</v>
      </c>
      <c r="F125" s="58">
        <f>F126</f>
        <v>1925928.1</v>
      </c>
    </row>
    <row r="126" spans="1:6" s="66" customFormat="1" ht="22.5">
      <c r="A126" s="142" t="s">
        <v>256</v>
      </c>
      <c r="B126" s="164">
        <v>200</v>
      </c>
      <c r="C126" s="65" t="s">
        <v>426</v>
      </c>
      <c r="D126" s="58">
        <f>D127+D130+D133</f>
        <v>2709100</v>
      </c>
      <c r="E126" s="58">
        <f>E127+E130+E133</f>
        <v>783171.9</v>
      </c>
      <c r="F126" s="58">
        <f>D126-E126</f>
        <v>1925928.1</v>
      </c>
    </row>
    <row r="127" spans="1:6" s="132" customFormat="1" ht="123.75">
      <c r="A127" s="152" t="s">
        <v>101</v>
      </c>
      <c r="B127" s="51">
        <v>200</v>
      </c>
      <c r="C127" s="65" t="s">
        <v>427</v>
      </c>
      <c r="D127" s="58">
        <f t="shared" si="19"/>
        <v>2709100</v>
      </c>
      <c r="E127" s="58">
        <f t="shared" si="19"/>
        <v>783171.9</v>
      </c>
      <c r="F127" s="108">
        <f>F128</f>
        <v>1925928.1</v>
      </c>
    </row>
    <row r="128" spans="1:6" s="132" customFormat="1" ht="22.5">
      <c r="A128" s="159" t="s">
        <v>257</v>
      </c>
      <c r="B128" s="164">
        <v>200</v>
      </c>
      <c r="C128" s="65" t="s">
        <v>428</v>
      </c>
      <c r="D128" s="58">
        <f t="shared" si="19"/>
        <v>2709100</v>
      </c>
      <c r="E128" s="58">
        <f t="shared" si="19"/>
        <v>783171.9</v>
      </c>
      <c r="F128" s="108">
        <f>F129</f>
        <v>1925928.1</v>
      </c>
    </row>
    <row r="129" spans="1:6" s="66" customFormat="1" ht="78.75">
      <c r="A129" s="151" t="s">
        <v>24</v>
      </c>
      <c r="B129" s="76">
        <v>200</v>
      </c>
      <c r="C129" s="63" t="s">
        <v>429</v>
      </c>
      <c r="D129" s="64">
        <v>2709100</v>
      </c>
      <c r="E129" s="64">
        <v>783171.9</v>
      </c>
      <c r="F129" s="109">
        <f aca="true" t="shared" si="20" ref="F129:F135">D129-E129</f>
        <v>1925928.1</v>
      </c>
    </row>
    <row r="130" spans="1:6" ht="112.5">
      <c r="A130" s="161" t="s">
        <v>275</v>
      </c>
      <c r="B130" s="162"/>
      <c r="C130" s="38" t="s">
        <v>430</v>
      </c>
      <c r="D130" s="40">
        <f>D131</f>
        <v>0</v>
      </c>
      <c r="E130" s="40">
        <f>E131</f>
        <v>0</v>
      </c>
      <c r="F130" s="110">
        <f t="shared" si="20"/>
        <v>0</v>
      </c>
    </row>
    <row r="131" spans="1:6" ht="22.5">
      <c r="A131" s="159" t="s">
        <v>257</v>
      </c>
      <c r="B131" s="162"/>
      <c r="C131" s="38" t="s">
        <v>431</v>
      </c>
      <c r="D131" s="40">
        <f>D132</f>
        <v>0</v>
      </c>
      <c r="E131" s="40">
        <f>E132</f>
        <v>0</v>
      </c>
      <c r="F131" s="110">
        <f t="shared" si="20"/>
        <v>0</v>
      </c>
    </row>
    <row r="132" spans="1:6" ht="78.75">
      <c r="A132" s="151" t="s">
        <v>24</v>
      </c>
      <c r="B132" s="178"/>
      <c r="C132" s="178" t="s">
        <v>432</v>
      </c>
      <c r="D132" s="179">
        <v>0</v>
      </c>
      <c r="E132" s="179">
        <v>0</v>
      </c>
      <c r="F132" s="179">
        <f t="shared" si="20"/>
        <v>0</v>
      </c>
    </row>
    <row r="133" spans="1:6" ht="112.5">
      <c r="A133" s="161" t="s">
        <v>275</v>
      </c>
      <c r="B133" s="162"/>
      <c r="C133" s="38" t="s">
        <v>433</v>
      </c>
      <c r="D133" s="40">
        <f>D134</f>
        <v>0</v>
      </c>
      <c r="E133" s="40">
        <f>E134</f>
        <v>0</v>
      </c>
      <c r="F133" s="110">
        <f t="shared" si="20"/>
        <v>0</v>
      </c>
    </row>
    <row r="134" spans="1:6" ht="22.5">
      <c r="A134" s="159" t="s">
        <v>257</v>
      </c>
      <c r="B134" s="162"/>
      <c r="C134" s="38" t="s">
        <v>434</v>
      </c>
      <c r="D134" s="40">
        <f>D135</f>
        <v>0</v>
      </c>
      <c r="E134" s="40">
        <f>E135</f>
        <v>0</v>
      </c>
      <c r="F134" s="110">
        <f t="shared" si="20"/>
        <v>0</v>
      </c>
    </row>
    <row r="135" spans="1:6" ht="78.75">
      <c r="A135" s="180" t="s">
        <v>24</v>
      </c>
      <c r="B135" s="178"/>
      <c r="C135" s="178" t="s">
        <v>435</v>
      </c>
      <c r="D135" s="179">
        <v>0</v>
      </c>
      <c r="E135" s="179">
        <v>0</v>
      </c>
      <c r="F135" s="179">
        <f t="shared" si="20"/>
        <v>0</v>
      </c>
    </row>
    <row r="136" spans="1:6" s="66" customFormat="1" ht="12.75">
      <c r="A136" s="154" t="s">
        <v>454</v>
      </c>
      <c r="B136" s="168">
        <v>200</v>
      </c>
      <c r="C136" s="97" t="s">
        <v>436</v>
      </c>
      <c r="D136" s="98">
        <f aca="true" t="shared" si="21" ref="D136:F140">D137</f>
        <v>273600</v>
      </c>
      <c r="E136" s="98">
        <f t="shared" si="21"/>
        <v>93640.4</v>
      </c>
      <c r="F136" s="112">
        <f t="shared" si="21"/>
        <v>179959.6</v>
      </c>
    </row>
    <row r="137" spans="1:6" s="66" customFormat="1" ht="12.75">
      <c r="A137" s="152" t="s">
        <v>37</v>
      </c>
      <c r="B137" s="51">
        <v>200</v>
      </c>
      <c r="C137" s="65" t="s">
        <v>437</v>
      </c>
      <c r="D137" s="58">
        <f t="shared" si="21"/>
        <v>273600</v>
      </c>
      <c r="E137" s="58">
        <f t="shared" si="21"/>
        <v>93640.4</v>
      </c>
      <c r="F137" s="108">
        <f t="shared" si="21"/>
        <v>179959.6</v>
      </c>
    </row>
    <row r="138" spans="1:6" s="66" customFormat="1" ht="12.75">
      <c r="A138" s="152" t="s">
        <v>231</v>
      </c>
      <c r="B138" s="51">
        <v>200</v>
      </c>
      <c r="C138" s="65" t="s">
        <v>438</v>
      </c>
      <c r="D138" s="58">
        <f t="shared" si="21"/>
        <v>273600</v>
      </c>
      <c r="E138" s="58">
        <f t="shared" si="21"/>
        <v>93640.4</v>
      </c>
      <c r="F138" s="108">
        <f t="shared" si="21"/>
        <v>179959.6</v>
      </c>
    </row>
    <row r="139" spans="1:6" s="66" customFormat="1" ht="45">
      <c r="A139" s="152" t="s">
        <v>38</v>
      </c>
      <c r="B139" s="51">
        <v>200</v>
      </c>
      <c r="C139" s="65" t="s">
        <v>439</v>
      </c>
      <c r="D139" s="58">
        <f t="shared" si="21"/>
        <v>273600</v>
      </c>
      <c r="E139" s="58">
        <f t="shared" si="21"/>
        <v>93640.4</v>
      </c>
      <c r="F139" s="108">
        <f t="shared" si="21"/>
        <v>179959.6</v>
      </c>
    </row>
    <row r="140" spans="1:6" s="66" customFormat="1" ht="33.75">
      <c r="A140" s="152" t="s">
        <v>258</v>
      </c>
      <c r="B140" s="51">
        <v>200</v>
      </c>
      <c r="C140" s="65" t="s">
        <v>440</v>
      </c>
      <c r="D140" s="58">
        <f t="shared" si="21"/>
        <v>273600</v>
      </c>
      <c r="E140" s="58">
        <f>E141</f>
        <v>93640.4</v>
      </c>
      <c r="F140" s="108">
        <f t="shared" si="21"/>
        <v>179959.6</v>
      </c>
    </row>
    <row r="141" spans="1:6" s="66" customFormat="1" ht="45">
      <c r="A141" s="151" t="s">
        <v>210</v>
      </c>
      <c r="B141" s="76">
        <v>200</v>
      </c>
      <c r="C141" s="63" t="s">
        <v>441</v>
      </c>
      <c r="D141" s="64">
        <v>273600</v>
      </c>
      <c r="E141" s="64">
        <v>93640.4</v>
      </c>
      <c r="F141" s="109">
        <f>D141-E141</f>
        <v>179959.6</v>
      </c>
    </row>
    <row r="142" spans="1:6" s="66" customFormat="1" ht="22.5">
      <c r="A142" s="154" t="s">
        <v>455</v>
      </c>
      <c r="B142" s="168">
        <v>200</v>
      </c>
      <c r="C142" s="97" t="s">
        <v>442</v>
      </c>
      <c r="D142" s="98">
        <f aca="true" t="shared" si="22" ref="D142:F146">D143</f>
        <v>3000</v>
      </c>
      <c r="E142" s="98">
        <f t="shared" si="22"/>
        <v>1000</v>
      </c>
      <c r="F142" s="112">
        <f t="shared" si="22"/>
        <v>2000</v>
      </c>
    </row>
    <row r="143" spans="1:6" ht="12.75">
      <c r="A143" s="165" t="s">
        <v>259</v>
      </c>
      <c r="B143" s="162">
        <v>200</v>
      </c>
      <c r="C143" s="38" t="s">
        <v>443</v>
      </c>
      <c r="D143" s="40">
        <f t="shared" si="22"/>
        <v>3000</v>
      </c>
      <c r="E143" s="40">
        <f t="shared" si="22"/>
        <v>1000</v>
      </c>
      <c r="F143" s="110">
        <f t="shared" si="22"/>
        <v>2000</v>
      </c>
    </row>
    <row r="144" spans="1:6" ht="45">
      <c r="A144" s="161" t="s">
        <v>270</v>
      </c>
      <c r="B144" s="162">
        <v>200</v>
      </c>
      <c r="C144" s="38" t="s">
        <v>444</v>
      </c>
      <c r="D144" s="40">
        <f t="shared" si="22"/>
        <v>3000</v>
      </c>
      <c r="E144" s="40">
        <f t="shared" si="22"/>
        <v>1000</v>
      </c>
      <c r="F144" s="110">
        <f t="shared" si="22"/>
        <v>2000</v>
      </c>
    </row>
    <row r="145" spans="1:6" ht="45">
      <c r="A145" s="161" t="s">
        <v>271</v>
      </c>
      <c r="B145" s="162">
        <v>200</v>
      </c>
      <c r="C145" s="38" t="s">
        <v>445</v>
      </c>
      <c r="D145" s="40">
        <f t="shared" si="22"/>
        <v>3000</v>
      </c>
      <c r="E145" s="40">
        <f t="shared" si="22"/>
        <v>1000</v>
      </c>
      <c r="F145" s="110">
        <f t="shared" si="22"/>
        <v>2000</v>
      </c>
    </row>
    <row r="146" spans="1:6" s="66" customFormat="1" ht="101.25">
      <c r="A146" s="152" t="s">
        <v>211</v>
      </c>
      <c r="B146" s="51">
        <v>200</v>
      </c>
      <c r="C146" s="65" t="s">
        <v>446</v>
      </c>
      <c r="D146" s="58">
        <f t="shared" si="22"/>
        <v>3000</v>
      </c>
      <c r="E146" s="58">
        <f t="shared" si="22"/>
        <v>1000</v>
      </c>
      <c r="F146" s="108">
        <f t="shared" si="22"/>
        <v>2000</v>
      </c>
    </row>
    <row r="147" spans="1:6" s="66" customFormat="1" ht="33.75">
      <c r="A147" s="159" t="s">
        <v>236</v>
      </c>
      <c r="B147" s="164">
        <v>200</v>
      </c>
      <c r="C147" s="65" t="s">
        <v>447</v>
      </c>
      <c r="D147" s="58">
        <f>D148</f>
        <v>3000</v>
      </c>
      <c r="E147" s="58">
        <f>E148</f>
        <v>1000</v>
      </c>
      <c r="F147" s="108">
        <f>F148</f>
        <v>2000</v>
      </c>
    </row>
    <row r="148" spans="1:6" s="132" customFormat="1" ht="33.75">
      <c r="A148" s="151" t="s">
        <v>23</v>
      </c>
      <c r="B148" s="76">
        <v>200</v>
      </c>
      <c r="C148" s="63" t="s">
        <v>448</v>
      </c>
      <c r="D148" s="64">
        <v>3000</v>
      </c>
      <c r="E148" s="64">
        <v>1000</v>
      </c>
      <c r="F148" s="109">
        <f>D148-E148</f>
        <v>2000</v>
      </c>
    </row>
    <row r="149" spans="1:6" s="132" customFormat="1" ht="56.25">
      <c r="A149" s="154" t="s">
        <v>456</v>
      </c>
      <c r="B149" s="168">
        <v>200</v>
      </c>
      <c r="C149" s="97" t="s">
        <v>452</v>
      </c>
      <c r="D149" s="98">
        <f>D154</f>
        <v>3499000</v>
      </c>
      <c r="E149" s="98">
        <f>E154</f>
        <v>0</v>
      </c>
      <c r="F149" s="98">
        <f>F154</f>
        <v>3499000</v>
      </c>
    </row>
    <row r="150" spans="1:6" s="132" customFormat="1" ht="22.5">
      <c r="A150" s="165" t="s">
        <v>451</v>
      </c>
      <c r="B150" s="164">
        <v>200</v>
      </c>
      <c r="C150" s="187" t="s">
        <v>459</v>
      </c>
      <c r="D150" s="58">
        <f>D154</f>
        <v>3499000</v>
      </c>
      <c r="E150" s="58">
        <f>E154</f>
        <v>0</v>
      </c>
      <c r="F150" s="58">
        <f>F154</f>
        <v>3499000</v>
      </c>
    </row>
    <row r="151" spans="1:6" s="132" customFormat="1" ht="33.75">
      <c r="A151" s="159" t="s">
        <v>265</v>
      </c>
      <c r="B151" s="164">
        <v>200</v>
      </c>
      <c r="C151" s="188" t="s">
        <v>460</v>
      </c>
      <c r="D151" s="58">
        <v>3499000</v>
      </c>
      <c r="E151" s="58">
        <v>0</v>
      </c>
      <c r="F151" s="58">
        <f>F152</f>
        <v>3499000</v>
      </c>
    </row>
    <row r="152" spans="1:6" s="132" customFormat="1" ht="22.5">
      <c r="A152" s="159" t="s">
        <v>242</v>
      </c>
      <c r="B152" s="164">
        <v>200</v>
      </c>
      <c r="C152" s="188" t="s">
        <v>461</v>
      </c>
      <c r="D152" s="58">
        <v>3499000</v>
      </c>
      <c r="E152" s="58">
        <v>0</v>
      </c>
      <c r="F152" s="58">
        <f>F153</f>
        <v>3499000</v>
      </c>
    </row>
    <row r="153" spans="1:6" s="132" customFormat="1" ht="12.75">
      <c r="A153" s="159" t="s">
        <v>457</v>
      </c>
      <c r="B153" s="164">
        <v>200</v>
      </c>
      <c r="C153" s="188" t="s">
        <v>462</v>
      </c>
      <c r="D153" s="58">
        <f>D154</f>
        <v>3499000</v>
      </c>
      <c r="E153" s="58">
        <f>E154</f>
        <v>0</v>
      </c>
      <c r="F153" s="58">
        <f>F154</f>
        <v>3499000</v>
      </c>
    </row>
    <row r="154" spans="1:6" s="132" customFormat="1" ht="67.5">
      <c r="A154" s="189" t="s">
        <v>458</v>
      </c>
      <c r="B154" s="76">
        <v>200</v>
      </c>
      <c r="C154" s="76" t="s">
        <v>463</v>
      </c>
      <c r="D154" s="64">
        <v>3499000</v>
      </c>
      <c r="E154" s="64">
        <v>0</v>
      </c>
      <c r="F154" s="109">
        <f>D154-E154</f>
        <v>3499000</v>
      </c>
    </row>
    <row r="155" spans="1:6" s="66" customFormat="1" ht="13.5" thickBot="1">
      <c r="A155" s="157"/>
      <c r="B155" s="20"/>
      <c r="C155" s="7"/>
      <c r="D155" s="74"/>
      <c r="E155" s="74"/>
      <c r="F155" s="113"/>
    </row>
    <row r="156" spans="1:6" s="66" customFormat="1" ht="23.25" thickBot="1">
      <c r="A156" s="158" t="s">
        <v>115</v>
      </c>
      <c r="B156" s="21">
        <v>450</v>
      </c>
      <c r="C156" s="22" t="s">
        <v>114</v>
      </c>
      <c r="D156" s="62">
        <f>'доходы '!D16-D7</f>
        <v>-4528600</v>
      </c>
      <c r="E156" s="62">
        <f>'доходы '!E16-E7</f>
        <v>857065.48</v>
      </c>
      <c r="F156" s="114" t="s">
        <v>128</v>
      </c>
    </row>
    <row r="157" spans="1:6" s="66" customFormat="1" ht="12.75">
      <c r="A157" s="144"/>
      <c r="B157" s="8"/>
      <c r="C157" s="60"/>
      <c r="D157" s="17"/>
      <c r="E157" s="17"/>
      <c r="F157" s="115"/>
    </row>
    <row r="158" spans="1:6" s="66" customFormat="1" ht="12.75">
      <c r="A158" s="144"/>
      <c r="B158" s="8"/>
      <c r="C158" s="60"/>
      <c r="D158" s="17"/>
      <c r="E158" s="17"/>
      <c r="F158" s="115"/>
    </row>
    <row r="159" spans="1:6" s="66" customFormat="1" ht="12.75">
      <c r="A159" s="144"/>
      <c r="B159" s="8"/>
      <c r="C159" s="60"/>
      <c r="D159" s="17"/>
      <c r="E159" s="17"/>
      <c r="F159" s="115"/>
    </row>
    <row r="160" spans="1:6" s="66" customFormat="1" ht="12.75">
      <c r="A160" s="144"/>
      <c r="B160" s="8"/>
      <c r="C160" s="60"/>
      <c r="D160" s="17"/>
      <c r="E160" s="17"/>
      <c r="F160" s="115"/>
    </row>
    <row r="161" spans="1:6" s="66" customFormat="1" ht="12.75">
      <c r="A161" s="144"/>
      <c r="B161" s="8"/>
      <c r="C161" s="60"/>
      <c r="D161" s="17"/>
      <c r="E161" s="17"/>
      <c r="F161" s="115"/>
    </row>
    <row r="162" spans="1:6" s="66" customFormat="1" ht="12.75">
      <c r="A162" s="144"/>
      <c r="B162" s="8"/>
      <c r="C162" s="60"/>
      <c r="D162" s="17"/>
      <c r="E162" s="17"/>
      <c r="F162" s="115"/>
    </row>
    <row r="163" spans="1:6" s="66" customFormat="1" ht="12.75">
      <c r="A163" s="144"/>
      <c r="B163" s="8"/>
      <c r="C163" s="60"/>
      <c r="D163" s="17"/>
      <c r="E163" s="17"/>
      <c r="F163" s="115"/>
    </row>
    <row r="164" spans="1:6" s="66" customFormat="1" ht="12.75">
      <c r="A164" s="144"/>
      <c r="B164" s="8"/>
      <c r="C164" s="60"/>
      <c r="D164" s="17"/>
      <c r="E164" s="17"/>
      <c r="F164" s="115"/>
    </row>
    <row r="165" spans="1:43" s="66" customFormat="1" ht="12.75">
      <c r="A165" s="144"/>
      <c r="B165" s="8"/>
      <c r="C165" s="60"/>
      <c r="D165" s="17"/>
      <c r="E165" s="17"/>
      <c r="F165" s="115"/>
      <c r="K165" s="8"/>
      <c r="AQ165" s="8"/>
    </row>
    <row r="166" spans="1:256" s="66" customFormat="1" ht="12.75">
      <c r="A166" s="144"/>
      <c r="B166" s="8"/>
      <c r="C166" s="60"/>
      <c r="D166" s="17"/>
      <c r="E166" s="17"/>
      <c r="F166" s="115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  <c r="ID166" s="8"/>
      <c r="IE166" s="8"/>
      <c r="IF166" s="8"/>
      <c r="IG166" s="8"/>
      <c r="IH166" s="8"/>
      <c r="II166" s="8"/>
      <c r="IJ166" s="8"/>
      <c r="IK166" s="8"/>
      <c r="IL166" s="8"/>
      <c r="IM166" s="8"/>
      <c r="IN166" s="8"/>
      <c r="IO166" s="8"/>
      <c r="IP166" s="8"/>
      <c r="IQ166" s="8"/>
      <c r="IR166" s="8"/>
      <c r="IS166" s="8"/>
      <c r="IT166" s="8"/>
      <c r="IU166" s="8"/>
      <c r="IV166" s="8"/>
    </row>
    <row r="169" spans="11:43" ht="12.75">
      <c r="K169" s="66"/>
      <c r="AQ169" s="66"/>
    </row>
    <row r="170" spans="7:256" ht="12.75"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6"/>
      <c r="CH170" s="66"/>
      <c r="CI170" s="66"/>
      <c r="CJ170" s="66"/>
      <c r="CK170" s="66"/>
      <c r="CL170" s="66"/>
      <c r="CM170" s="66"/>
      <c r="CN170" s="66"/>
      <c r="CO170" s="66"/>
      <c r="CP170" s="66"/>
      <c r="CQ170" s="66"/>
      <c r="CR170" s="66"/>
      <c r="CS170" s="66"/>
      <c r="CT170" s="66"/>
      <c r="CU170" s="66"/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  <c r="ED170" s="66"/>
      <c r="EE170" s="66"/>
      <c r="EF170" s="66"/>
      <c r="EG170" s="66"/>
      <c r="EH170" s="66"/>
      <c r="EI170" s="66"/>
      <c r="EJ170" s="66"/>
      <c r="EK170" s="66"/>
      <c r="EL170" s="66"/>
      <c r="EM170" s="66"/>
      <c r="EN170" s="66"/>
      <c r="EO170" s="66"/>
      <c r="EP170" s="66"/>
      <c r="EQ170" s="66"/>
      <c r="ER170" s="66"/>
      <c r="ES170" s="66"/>
      <c r="ET170" s="66"/>
      <c r="EU170" s="66"/>
      <c r="EV170" s="66"/>
      <c r="EW170" s="66"/>
      <c r="EX170" s="66"/>
      <c r="EY170" s="66"/>
      <c r="EZ170" s="66"/>
      <c r="FA170" s="66"/>
      <c r="FB170" s="66"/>
      <c r="FC170" s="66"/>
      <c r="FD170" s="66"/>
      <c r="FE170" s="66"/>
      <c r="FF170" s="66"/>
      <c r="FG170" s="66"/>
      <c r="FH170" s="66"/>
      <c r="FI170" s="66"/>
      <c r="FJ170" s="66"/>
      <c r="FK170" s="66"/>
      <c r="FL170" s="66"/>
      <c r="FM170" s="66"/>
      <c r="FN170" s="66"/>
      <c r="FO170" s="66"/>
      <c r="FP170" s="66"/>
      <c r="FQ170" s="66"/>
      <c r="FR170" s="66"/>
      <c r="FS170" s="66"/>
      <c r="FT170" s="66"/>
      <c r="FU170" s="66"/>
      <c r="FV170" s="66"/>
      <c r="FW170" s="66"/>
      <c r="FX170" s="66"/>
      <c r="FY170" s="66"/>
      <c r="FZ170" s="66"/>
      <c r="GA170" s="66"/>
      <c r="GB170" s="66"/>
      <c r="GC170" s="66"/>
      <c r="GD170" s="66"/>
      <c r="GE170" s="66"/>
      <c r="GF170" s="66"/>
      <c r="GG170" s="66"/>
      <c r="GH170" s="66"/>
      <c r="GI170" s="66"/>
      <c r="GJ170" s="66"/>
      <c r="GK170" s="66"/>
      <c r="GL170" s="66"/>
      <c r="GM170" s="66"/>
      <c r="GN170" s="66"/>
      <c r="GO170" s="66"/>
      <c r="GP170" s="66"/>
      <c r="GQ170" s="66"/>
      <c r="GR170" s="66"/>
      <c r="GS170" s="66"/>
      <c r="GT170" s="66"/>
      <c r="GU170" s="66"/>
      <c r="GV170" s="66"/>
      <c r="GW170" s="66"/>
      <c r="GX170" s="66"/>
      <c r="GY170" s="66"/>
      <c r="GZ170" s="66"/>
      <c r="HA170" s="66"/>
      <c r="HB170" s="66"/>
      <c r="HC170" s="66"/>
      <c r="HD170" s="66"/>
      <c r="HE170" s="66"/>
      <c r="HF170" s="66"/>
      <c r="HG170" s="66"/>
      <c r="HH170" s="66"/>
      <c r="HI170" s="66"/>
      <c r="HJ170" s="66"/>
      <c r="HK170" s="66"/>
      <c r="HL170" s="66"/>
      <c r="HM170" s="66"/>
      <c r="HN170" s="66"/>
      <c r="HO170" s="66"/>
      <c r="HP170" s="66"/>
      <c r="HQ170" s="66"/>
      <c r="HR170" s="66"/>
      <c r="HS170" s="66"/>
      <c r="HT170" s="66"/>
      <c r="HU170" s="66"/>
      <c r="HV170" s="66"/>
      <c r="HW170" s="66"/>
      <c r="HX170" s="66"/>
      <c r="HY170" s="66"/>
      <c r="HZ170" s="66"/>
      <c r="IA170" s="66"/>
      <c r="IB170" s="66"/>
      <c r="IC170" s="66"/>
      <c r="ID170" s="66"/>
      <c r="IE170" s="66"/>
      <c r="IF170" s="66"/>
      <c r="IG170" s="66"/>
      <c r="IH170" s="66"/>
      <c r="II170" s="66"/>
      <c r="IJ170" s="66"/>
      <c r="IK170" s="66"/>
      <c r="IL170" s="66"/>
      <c r="IM170" s="66"/>
      <c r="IN170" s="66"/>
      <c r="IO170" s="66"/>
      <c r="IP170" s="66"/>
      <c r="IQ170" s="66"/>
      <c r="IR170" s="66"/>
      <c r="IS170" s="66"/>
      <c r="IT170" s="66"/>
      <c r="IU170" s="66"/>
      <c r="IV170" s="66"/>
    </row>
    <row r="171" spans="1:43" s="66" customFormat="1" ht="12.75">
      <c r="A171" s="144"/>
      <c r="B171" s="8"/>
      <c r="C171" s="60"/>
      <c r="D171" s="17"/>
      <c r="E171" s="17"/>
      <c r="F171" s="115"/>
      <c r="K171" s="8"/>
      <c r="AQ171" s="8"/>
    </row>
    <row r="172" spans="1:256" s="66" customFormat="1" ht="12.75">
      <c r="A172" s="144"/>
      <c r="B172" s="8"/>
      <c r="C172" s="60"/>
      <c r="D172" s="17"/>
      <c r="E172" s="17"/>
      <c r="F172" s="115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  <c r="IK172" s="8"/>
      <c r="IL172" s="8"/>
      <c r="IM172" s="8"/>
      <c r="IN172" s="8"/>
      <c r="IO172" s="8"/>
      <c r="IP172" s="8"/>
      <c r="IQ172" s="8"/>
      <c r="IR172" s="8"/>
      <c r="IS172" s="8"/>
      <c r="IT172" s="8"/>
      <c r="IU172" s="8"/>
      <c r="IV172" s="8"/>
    </row>
    <row r="175" spans="11:43" ht="12.75">
      <c r="K175" s="66"/>
      <c r="AQ175" s="66"/>
    </row>
    <row r="176" spans="7:256" ht="12.75">
      <c r="G176" s="66"/>
      <c r="H176" s="66"/>
      <c r="I176" s="66"/>
      <c r="J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  <c r="BY176" s="66"/>
      <c r="BZ176" s="66"/>
      <c r="CA176" s="66"/>
      <c r="CB176" s="66"/>
      <c r="CC176" s="66"/>
      <c r="CD176" s="66"/>
      <c r="CE176" s="66"/>
      <c r="CF176" s="66"/>
      <c r="CG176" s="66"/>
      <c r="CH176" s="66"/>
      <c r="CI176" s="66"/>
      <c r="CJ176" s="66"/>
      <c r="CK176" s="66"/>
      <c r="CL176" s="66"/>
      <c r="CM176" s="66"/>
      <c r="CN176" s="66"/>
      <c r="CO176" s="66"/>
      <c r="CP176" s="66"/>
      <c r="CQ176" s="66"/>
      <c r="CR176" s="66"/>
      <c r="CS176" s="66"/>
      <c r="CT176" s="66"/>
      <c r="CU176" s="66"/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  <c r="ED176" s="66"/>
      <c r="EE176" s="66"/>
      <c r="EF176" s="66"/>
      <c r="EG176" s="66"/>
      <c r="EH176" s="66"/>
      <c r="EI176" s="66"/>
      <c r="EJ176" s="66"/>
      <c r="EK176" s="66"/>
      <c r="EL176" s="66"/>
      <c r="EM176" s="66"/>
      <c r="EN176" s="66"/>
      <c r="EO176" s="66"/>
      <c r="EP176" s="66"/>
      <c r="EQ176" s="66"/>
      <c r="ER176" s="66"/>
      <c r="ES176" s="66"/>
      <c r="ET176" s="66"/>
      <c r="EU176" s="66"/>
      <c r="EV176" s="66"/>
      <c r="EW176" s="66"/>
      <c r="EX176" s="66"/>
      <c r="EY176" s="66"/>
      <c r="EZ176" s="66"/>
      <c r="FA176" s="66"/>
      <c r="FB176" s="66"/>
      <c r="FC176" s="66"/>
      <c r="FD176" s="66"/>
      <c r="FE176" s="66"/>
      <c r="FF176" s="66"/>
      <c r="FG176" s="66"/>
      <c r="FH176" s="66"/>
      <c r="FI176" s="66"/>
      <c r="FJ176" s="66"/>
      <c r="FK176" s="66"/>
      <c r="FL176" s="66"/>
      <c r="FM176" s="66"/>
      <c r="FN176" s="66"/>
      <c r="FO176" s="66"/>
      <c r="FP176" s="66"/>
      <c r="FQ176" s="66"/>
      <c r="FR176" s="66"/>
      <c r="FS176" s="66"/>
      <c r="FT176" s="66"/>
      <c r="FU176" s="66"/>
      <c r="FV176" s="66"/>
      <c r="FW176" s="66"/>
      <c r="FX176" s="66"/>
      <c r="FY176" s="66"/>
      <c r="FZ176" s="66"/>
      <c r="GA176" s="66"/>
      <c r="GB176" s="66"/>
      <c r="GC176" s="66"/>
      <c r="GD176" s="66"/>
      <c r="GE176" s="66"/>
      <c r="GF176" s="66"/>
      <c r="GG176" s="66"/>
      <c r="GH176" s="66"/>
      <c r="GI176" s="66"/>
      <c r="GJ176" s="66"/>
      <c r="GK176" s="66"/>
      <c r="GL176" s="66"/>
      <c r="GM176" s="66"/>
      <c r="GN176" s="66"/>
      <c r="GO176" s="66"/>
      <c r="GP176" s="66"/>
      <c r="GQ176" s="66"/>
      <c r="GR176" s="66"/>
      <c r="GS176" s="66"/>
      <c r="GT176" s="66"/>
      <c r="GU176" s="66"/>
      <c r="GV176" s="66"/>
      <c r="GW176" s="66"/>
      <c r="GX176" s="66"/>
      <c r="GY176" s="66"/>
      <c r="GZ176" s="66"/>
      <c r="HA176" s="66"/>
      <c r="HB176" s="66"/>
      <c r="HC176" s="66"/>
      <c r="HD176" s="66"/>
      <c r="HE176" s="66"/>
      <c r="HF176" s="66"/>
      <c r="HG176" s="66"/>
      <c r="HH176" s="66"/>
      <c r="HI176" s="66"/>
      <c r="HJ176" s="66"/>
      <c r="HK176" s="66"/>
      <c r="HL176" s="66"/>
      <c r="HM176" s="66"/>
      <c r="HN176" s="66"/>
      <c r="HO176" s="66"/>
      <c r="HP176" s="66"/>
      <c r="HQ176" s="66"/>
      <c r="HR176" s="66"/>
      <c r="HS176" s="66"/>
      <c r="HT176" s="66"/>
      <c r="HU176" s="66"/>
      <c r="HV176" s="66"/>
      <c r="HW176" s="66"/>
      <c r="HX176" s="66"/>
      <c r="HY176" s="66"/>
      <c r="HZ176" s="66"/>
      <c r="IA176" s="66"/>
      <c r="IB176" s="66"/>
      <c r="IC176" s="66"/>
      <c r="ID176" s="66"/>
      <c r="IE176" s="66"/>
      <c r="IF176" s="66"/>
      <c r="IG176" s="66"/>
      <c r="IH176" s="66"/>
      <c r="II176" s="66"/>
      <c r="IJ176" s="66"/>
      <c r="IK176" s="66"/>
      <c r="IL176" s="66"/>
      <c r="IM176" s="66"/>
      <c r="IN176" s="66"/>
      <c r="IO176" s="66"/>
      <c r="IP176" s="66"/>
      <c r="IQ176" s="66"/>
      <c r="IR176" s="66"/>
      <c r="IS176" s="66"/>
      <c r="IT176" s="66"/>
      <c r="IU176" s="66"/>
      <c r="IV176" s="66"/>
    </row>
    <row r="177" spans="1:256" s="66" customFormat="1" ht="12.75">
      <c r="A177" s="144"/>
      <c r="B177" s="8"/>
      <c r="C177" s="60"/>
      <c r="D177" s="17"/>
      <c r="E177" s="17"/>
      <c r="F177" s="115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  <c r="HP177" s="8"/>
      <c r="HQ177" s="8"/>
      <c r="HR177" s="8"/>
      <c r="HS177" s="8"/>
      <c r="HT177" s="8"/>
      <c r="HU177" s="8"/>
      <c r="HV177" s="8"/>
      <c r="HW177" s="8"/>
      <c r="HX177" s="8"/>
      <c r="HY177" s="8"/>
      <c r="HZ177" s="8"/>
      <c r="IA177" s="8"/>
      <c r="IB177" s="8"/>
      <c r="IC177" s="8"/>
      <c r="ID177" s="8"/>
      <c r="IE177" s="8"/>
      <c r="IF177" s="8"/>
      <c r="IG177" s="8"/>
      <c r="IH177" s="8"/>
      <c r="II177" s="8"/>
      <c r="IJ177" s="8"/>
      <c r="IK177" s="8"/>
      <c r="IL177" s="8"/>
      <c r="IM177" s="8"/>
      <c r="IN177" s="8"/>
      <c r="IO177" s="8"/>
      <c r="IP177" s="8"/>
      <c r="IQ177" s="8"/>
      <c r="IR177" s="8"/>
      <c r="IS177" s="8"/>
      <c r="IT177" s="8"/>
      <c r="IU177" s="8"/>
      <c r="IV177" s="8"/>
    </row>
  </sheetData>
  <sheetProtection/>
  <printOptions/>
  <pageMargins left="0.7874015748031497" right="0.2755905511811024" top="0.35433070866141736" bottom="0.5905511811023623" header="0.31496062992125984" footer="0.5118110236220472"/>
  <pageSetup fitToHeight="0" fitToWidth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</cp:lastModifiedBy>
  <cp:lastPrinted>2017-04-04T11:14:29Z</cp:lastPrinted>
  <dcterms:created xsi:type="dcterms:W3CDTF">1999-06-18T11:49:53Z</dcterms:created>
  <dcterms:modified xsi:type="dcterms:W3CDTF">2017-05-11T10:53:19Z</dcterms:modified>
  <cp:category/>
  <cp:version/>
  <cp:contentType/>
  <cp:contentStatus/>
</cp:coreProperties>
</file>