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74" i="2"/>
  <c r="E137"/>
  <c r="E132" s="1"/>
  <c r="E138"/>
  <c r="E139"/>
  <c r="E97"/>
  <c r="E98"/>
  <c r="E68"/>
  <c r="F85" i="1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177" i="2"/>
  <c r="E101"/>
  <c r="E102"/>
  <c r="E103"/>
  <c r="E104"/>
  <c r="D13"/>
  <c r="D15"/>
  <c r="D132"/>
  <c r="D126"/>
  <c r="D125"/>
  <c r="D117" s="1"/>
  <c r="D137"/>
  <c r="D138"/>
  <c r="D139"/>
  <c r="D44"/>
  <c r="D18"/>
  <c r="D19"/>
  <c r="D21"/>
  <c r="D20" s="1"/>
  <c r="D22"/>
  <c r="F87"/>
  <c r="F86"/>
  <c r="F85"/>
  <c r="F84"/>
  <c r="F79"/>
  <c r="F78"/>
  <c r="F77"/>
  <c r="F76"/>
  <c r="F124"/>
  <c r="E123"/>
  <c r="E122" s="1"/>
  <c r="F122" l="1"/>
  <c r="E121"/>
  <c r="F123"/>
  <c r="F121" l="1"/>
  <c r="E120"/>
  <c r="F120" l="1"/>
  <c r="F119" l="1"/>
  <c r="F118"/>
  <c r="E134" l="1"/>
  <c r="E133" s="1"/>
  <c r="E135"/>
  <c r="E198"/>
  <c r="E197" s="1"/>
  <c r="E196" s="1"/>
  <c r="E195" s="1"/>
  <c r="E194" s="1"/>
  <c r="E193" s="1"/>
  <c r="E199"/>
  <c r="E152"/>
  <c r="E151" s="1"/>
  <c r="E150" s="1"/>
  <c r="E149" s="1"/>
  <c r="E153"/>
  <c r="E67"/>
  <c r="E44" s="1"/>
  <c r="D17"/>
  <c r="D16" s="1"/>
  <c r="E22"/>
  <c r="F192"/>
  <c r="F191"/>
  <c r="F190"/>
  <c r="F189"/>
  <c r="F188" l="1"/>
  <c r="E187"/>
  <c r="E186" s="1"/>
  <c r="F186" s="1"/>
  <c r="F185"/>
  <c r="E184"/>
  <c r="D184"/>
  <c r="E183"/>
  <c r="F183" s="1"/>
  <c r="F148"/>
  <c r="F147"/>
  <c r="F146"/>
  <c r="F145"/>
  <c r="F39"/>
  <c r="F38"/>
  <c r="F37"/>
  <c r="F36"/>
  <c r="F184" l="1"/>
  <c r="F187"/>
  <c r="E28" l="1"/>
  <c r="E27" s="1"/>
  <c r="E26" s="1"/>
  <c r="F111"/>
  <c r="F110"/>
  <c r="F109"/>
  <c r="F182" l="1"/>
  <c r="E181"/>
  <c r="E180" s="1"/>
  <c r="D181" l="1"/>
  <c r="D180" l="1"/>
  <c r="D172" s="1"/>
  <c r="F181"/>
  <c r="E18" i="3"/>
  <c r="E12" s="1"/>
  <c r="E21"/>
  <c r="E20" s="1"/>
  <c r="E176" i="2"/>
  <c r="E130"/>
  <c r="E129" s="1"/>
  <c r="E128" s="1"/>
  <c r="F98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80"/>
  <c r="F81"/>
  <c r="F82"/>
  <c r="F83"/>
  <c r="F88"/>
  <c r="F89"/>
  <c r="F90"/>
  <c r="F91"/>
  <c r="F99"/>
  <c r="F100"/>
  <c r="F101"/>
  <c r="F102"/>
  <c r="F103"/>
  <c r="F104"/>
  <c r="F105"/>
  <c r="F106"/>
  <c r="F107"/>
  <c r="F108"/>
  <c r="F112"/>
  <c r="F113"/>
  <c r="F114"/>
  <c r="F115"/>
  <c r="F116"/>
  <c r="F130"/>
  <c r="F131"/>
  <c r="F132"/>
  <c r="F133"/>
  <c r="F134"/>
  <c r="F135"/>
  <c r="F136"/>
  <c r="F137"/>
  <c r="F138"/>
  <c r="F139"/>
  <c r="F140"/>
  <c r="F141"/>
  <c r="F142"/>
  <c r="F143"/>
  <c r="F144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7"/>
  <c r="F178"/>
  <c r="F179"/>
  <c r="F193"/>
  <c r="F194"/>
  <c r="F195"/>
  <c r="F196"/>
  <c r="F197"/>
  <c r="F198"/>
  <c r="F199"/>
  <c r="F200"/>
  <c r="F201"/>
  <c r="F202"/>
  <c r="F203"/>
  <c r="F204"/>
  <c r="F205"/>
  <c r="F206"/>
  <c r="F207"/>
  <c r="F208"/>
  <c r="F180" l="1"/>
  <c r="D171"/>
  <c r="E175"/>
  <c r="F176"/>
  <c r="F128"/>
  <c r="E127"/>
  <c r="E126" s="1"/>
  <c r="E125" s="1"/>
  <c r="E117" s="1"/>
  <c r="F129"/>
  <c r="E96"/>
  <c r="F97"/>
  <c r="F22"/>
  <c r="E20"/>
  <c r="F175" l="1"/>
  <c r="F127"/>
  <c r="F96"/>
  <c r="E95"/>
  <c r="F20"/>
  <c r="E19"/>
  <c r="F174" l="1"/>
  <c r="E173"/>
  <c r="E172" s="1"/>
  <c r="F125"/>
  <c r="F126"/>
  <c r="F95"/>
  <c r="E94"/>
  <c r="E18"/>
  <c r="E17" s="1"/>
  <c r="E16" s="1"/>
  <c r="F19"/>
  <c r="F117" l="1"/>
  <c r="F173"/>
  <c r="F94"/>
  <c r="E93"/>
  <c r="F18"/>
  <c r="E171" l="1"/>
  <c r="F171" s="1"/>
  <c r="F172"/>
  <c r="F93"/>
  <c r="E92"/>
  <c r="F17"/>
  <c r="E15" l="1"/>
  <c r="F92"/>
  <c r="F16"/>
  <c r="E13" l="1"/>
  <c r="F13" s="1"/>
  <c r="F15"/>
</calcChain>
</file>

<file path=xl/sharedStrings.xml><?xml version="1.0" encoding="utf-8"?>
<sst xmlns="http://schemas.openxmlformats.org/spreadsheetml/2006/main" count="978" uniqueCount="509">
  <si>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</si>
  <si>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</si>
  <si>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</si>
  <si>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</si>
  <si>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</si>
  <si>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</si>
  <si>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</si>
  <si>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</si>
  <si>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</si>
  <si>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</si>
  <si>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</si>
  <si>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</si>
  <si>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</si>
  <si>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</si>
  <si>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</si>
  <si>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</si>
  <si>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</si>
  <si>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</si>
  <si>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</si>
  <si>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</si>
  <si>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</si>
  <si>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</si>
  <si>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</si>
  <si>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</si>
  <si>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</si>
  <si>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</si>
  <si>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</si>
  <si>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</si>
  <si>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</si>
  <si>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</si>
  <si>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</si>
  <si>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</si>
  <si>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</si>
  <si>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</si>
  <si>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</si>
  <si>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</si>
  <si>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</si>
  <si>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</si>
  <si>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</si>
  <si>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</si>
  <si>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</si>
  <si>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</si>
  <si>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</si>
  <si>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</si>
  <si>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</si>
  <si>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</si>
  <si>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</si>
  <si>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</si>
  <si>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</si>
  <si>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</si>
  <si>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</si>
  <si>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</si>
  <si>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</si>
  <si>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</si>
  <si>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</si>
  <si>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</si>
  <si>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</si>
  <si>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</si>
  <si>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</si>
  <si>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</si>
  <si>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</si>
  <si>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</si>
  <si>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</si>
  <si>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</si>
  <si>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</si>
  <si>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</si>
  <si>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</si>
  <si>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</si>
  <si>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</si>
  <si>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</si>
  <si>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</si>
  <si>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</si>
  <si>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</si>
  <si>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</si>
  <si>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</si>
  <si>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</si>
  <si>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</si>
  <si>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</si>
  <si>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</si>
  <si>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</si>
  <si>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</si>
  <si>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</si>
  <si>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</si>
  <si>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</si>
  <si>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</si>
  <si>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</si>
  <si>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</si>
  <si>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</si>
  <si>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</si>
  <si>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</si>
  <si>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</si>
  <si>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</si>
  <si>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</si>
  <si>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</si>
  <si>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</si>
  <si>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</si>
  <si>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</si>
  <si>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</si>
  <si>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</si>
  <si>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</si>
  <si>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</si>
  <si>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</si>
  <si>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</si>
  <si>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</si>
  <si>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</si>
  <si>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</si>
  <si>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</si>
  <si>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</si>
  <si>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</si>
  <si>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</si>
  <si>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</si>
  <si>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</si>
  <si>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</si>
  <si>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</si>
  <si>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</si>
  <si>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</si>
  <si>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</si>
  <si>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</si>
  <si>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</si>
  <si>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</si>
  <si>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</si>
  <si>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</si>
  <si>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</si>
  <si>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</si>
  <si>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</si>
  <si>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</si>
  <si>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</si>
  <si>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</si>
  <si>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</si>
  <si>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</si>
  <si>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</si>
  <si>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</si>
  <si>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</si>
  <si>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</si>
  <si>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</si>
  <si>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</si>
  <si>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</si>
  <si>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</si>
  <si>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</si>
  <si>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</si>
  <si>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</si>
  <si>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</si>
  <si>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</si>
  <si>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</si>
  <si>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</si>
  <si>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</si>
  <si>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</si>
  <si>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</si>
  <si>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</si>
  <si>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</si>
  <si>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</si>
  <si>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</si>
  <si>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</si>
  <si>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</si>
  <si>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</si>
  <si>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</si>
  <si>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</si>
  <si>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</si>
  <si>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</si>
  <si>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</si>
  <si>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</si>
  <si>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</si>
  <si>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</si>
  <si>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</si>
  <si>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</si>
  <si>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</si>
  <si>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</si>
  <si>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</si>
  <si>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</si>
  <si>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</si>
  <si>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</si>
  <si>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</si>
  <si>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</si>
  <si>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</si>
  <si>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</si>
  <si>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</si>
  <si>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</si>
  <si>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</si>
  <si>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</si>
  <si>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</si>
  <si>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</si>
  <si>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</si>
  <si>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</si>
  <si>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</si>
  <si>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</si>
  <si>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</si>
  <si>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</si>
  <si>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</si>
  <si>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</si>
  <si>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</si>
  <si>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</si>
  <si>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</si>
  <si>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</si>
  <si>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</si>
  <si>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</si>
  <si>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</si>
  <si>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</si>
  <si>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</si>
  <si>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</si>
  <si>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</si>
  <si>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</si>
  <si>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</si>
  <si>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</si>
  <si>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</si>
  <si>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</si>
  <si>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</si>
  <si>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</si>
  <si>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</si>
  <si>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</si>
  <si>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</si>
  <si>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</si>
  <si>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</si>
  <si>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</si>
  <si>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</si>
  <si>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</si>
  <si>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</si>
  <si>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</si>
  <si>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</si>
  <si>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</si>
  <si>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</si>
  <si>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</si>
  <si>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</si>
  <si>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</si>
  <si>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</si>
  <si>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</si>
  <si>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</si>
  <si>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</si>
  <si>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</si>
  <si>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</si>
  <si>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</si>
  <si>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</si>
  <si>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</si>
  <si>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</si>
  <si>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</si>
  <si>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</si>
  <si>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</si>
  <si>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</si>
  <si>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</si>
  <si>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</si>
  <si>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</si>
  <si>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</si>
  <si>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</si>
  <si>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</si>
  <si>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</si>
  <si>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</si>
  <si>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</si>
  <si>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</si>
  <si>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</si>
  <si>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</si>
  <si>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</si>
  <si>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</si>
  <si>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</si>
  <si>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</si>
  <si>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</si>
  <si>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</si>
  <si>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</si>
  <si>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</si>
  <si>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</si>
  <si>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</si>
  <si>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</si>
  <si>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</si>
  <si>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</si>
  <si>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</si>
  <si>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</si>
  <si>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</si>
  <si>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</si>
  <si>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</si>
  <si>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</si>
  <si>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</si>
  <si>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</si>
  <si>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</si>
  <si>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</si>
  <si>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</si>
  <si>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</si>
  <si>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</si>
  <si>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</si>
  <si>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</si>
  <si>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</si>
  <si>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</si>
  <si>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</si>
  <si>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</si>
  <si>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</si>
  <si>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</si>
  <si>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</si>
  <si>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</si>
  <si>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</si>
  <si>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</si>
  <si>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</si>
  <si>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</si>
  <si>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</si>
  <si>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</si>
  <si>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</si>
  <si>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</si>
  <si>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</si>
  <si>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</si>
  <si>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</si>
  <si>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</si>
  <si>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</si>
  <si>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</si>
  <si>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</si>
  <si>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</si>
  <si>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</si>
  <si>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</si>
  <si>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</si>
  <si>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</si>
  <si>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</si>
  <si>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</si>
  <si>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</si>
  <si>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</si>
  <si>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</si>
  <si>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</si>
  <si>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</si>
  <si>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</si>
  <si>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</si>
  <si>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</si>
  <si>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</si>
  <si>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</si>
  <si>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</si>
  <si>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</si>
  <si>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</si>
  <si>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</si>
  <si>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</si>
  <si>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</si>
  <si>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</si>
  <si>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</si>
  <si>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</si>
  <si>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</si>
  <si>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</si>
  <si>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</si>
  <si>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</si>
  <si>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</si>
  <si>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</si>
  <si>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</si>
  <si>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</si>
  <si>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</si>
  <si>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</si>
  <si>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</si>
  <si>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</si>
  <si>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</si>
  <si>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</si>
  <si>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</si>
  <si>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</si>
  <si>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</si>
  <si>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</si>
  <si>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</si>
  <si>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</si>
  <si>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</si>
  <si>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</si>
  <si>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</si>
  <si>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</si>
  <si>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</si>
  <si>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</si>
  <si>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</si>
  <si>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</si>
  <si>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</si>
  <si>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</si>
  <si>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</si>
  <si>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</si>
  <si>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</si>
  <si>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</si>
  <si>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</si>
  <si>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</si>
  <si>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</si>
  <si>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</si>
  <si>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</si>
  <si>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</si>
  <si>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</si>
  <si>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</si>
  <si>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</si>
  <si>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</si>
  <si>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</si>
  <si>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</si>
  <si>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</si>
  <si>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</si>
  <si>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</si>
  <si>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</si>
  <si>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</si>
  <si>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</si>
  <si>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</si>
  <si>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</si>
  <si>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</si>
  <si>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</si>
  <si>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</si>
  <si>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</si>
  <si>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</si>
  <si>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</si>
  <si>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</si>
  <si>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</si>
  <si>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</si>
  <si>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</si>
  <si>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</si>
  <si>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</si>
  <si>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</si>
  <si>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</si>
  <si>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</si>
  <si>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</si>
  <si>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</si>
  <si>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</si>
  <si>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</si>
  <si>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</si>
  <si>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</si>
  <si>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</si>
  <si>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</si>
  <si>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</si>
  <si>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</si>
  <si>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</si>
  <si>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</si>
  <si>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</si>
  <si>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</si>
  <si>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</si>
  <si>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</si>
  <si>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</si>
  <si>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</si>
  <si>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</si>
  <si>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</si>
  <si>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</si>
  <si>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</si>
  <si>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</si>
  <si>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</si>
  <si>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</si>
  <si>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</si>
  <si>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</si>
  <si>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</si>
  <si>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</si>
  <si>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</si>
  <si>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</si>
  <si>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</si>
  <si>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</si>
  <si>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</si>
  <si>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</si>
  <si>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</si>
  <si>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</si>
  <si>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</si>
  <si>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</si>
  <si>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</si>
  <si>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</si>
  <si>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</si>
  <si>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</si>
  <si>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</si>
  <si>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</si>
  <si>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</si>
  <si>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</si>
  <si>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</si>
  <si>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</si>
  <si>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</si>
  <si>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</si>
  <si>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</si>
  <si>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</si>
  <si>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</si>
  <si>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</si>
  <si>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</si>
  <si>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</si>
  <si>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</si>
  <si>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</si>
  <si>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</si>
  <si>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</si>
  <si>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</si>
  <si>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</si>
  <si>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</si>
  <si>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</si>
  <si>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</si>
  <si>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</si>
  <si>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</si>
  <si>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</si>
  <si>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</si>
  <si>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</si>
  <si>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</si>
  <si>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</si>
  <si>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</si>
  <si>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</si>
  <si>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</si>
  <si>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</si>
  <si>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</si>
  <si>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</si>
  <si>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 xml:space="preserve">951 0801 9990023060 612 </t>
  </si>
  <si>
    <t>951 0801 9990023060 610</t>
  </si>
  <si>
    <t xml:space="preserve">951 0801 9990023060 600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</si>
  <si>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</si>
  <si>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</si>
  <si>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</si>
  <si>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</si>
  <si>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</si>
  <si>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</si>
  <si>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Коммунальное хозяйство</t>
  </si>
  <si>
    <t>Расходы на разработку схем теплоснабжения в рамках подпрограммы  «Коммунальное хозяйство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</si>
  <si>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подпрограмма  «Коммунальное хозяйство Лозновского сельского поселения» </t>
  </si>
  <si>
    <t xml:space="preserve">951 0502 0100000000 000 </t>
  </si>
  <si>
    <t xml:space="preserve">951 0502 0120000000 000 </t>
  </si>
  <si>
    <t xml:space="preserve">951 0502 0120023080 000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</si>
  <si>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</si>
  <si>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</si>
  <si>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</si>
  <si>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</si>
  <si>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</si>
  <si>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</si>
  <si>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951 0113 9990090110 000 </t>
  </si>
  <si>
    <t xml:space="preserve">951 0113 9990090110 300 </t>
  </si>
  <si>
    <t xml:space="preserve">951 0113 9990090110 320 </t>
  </si>
  <si>
    <t xml:space="preserve">951 0113 9990090110 321 </t>
  </si>
  <si>
    <t xml:space="preserve">951 0502 0120023080 200 </t>
  </si>
  <si>
    <t xml:space="preserve">951 0502 0120023080 240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</si>
  <si>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</si>
  <si>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</si>
  <si>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</si>
  <si>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</si>
  <si>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</si>
  <si>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</si>
  <si>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на 01 октября 2020 г.</t>
  </si>
  <si>
    <t xml:space="preserve">951 0502 0120023080 244 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</si>
</sst>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A90" sqref="A9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 thickBo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3</v>
      </c>
    </row>
    <row r="4" spans="1:6">
      <c r="A4" s="111" t="s">
        <v>507</v>
      </c>
      <c r="B4" s="111"/>
      <c r="C4" s="111"/>
      <c r="D4" s="111"/>
      <c r="E4" s="3" t="s">
        <v>4</v>
      </c>
      <c r="F4" s="8">
        <v>44105</v>
      </c>
    </row>
    <row r="5" spans="1:6">
      <c r="A5" s="111" t="s">
        <v>6</v>
      </c>
      <c r="B5" s="111"/>
      <c r="C5" s="111"/>
      <c r="D5" s="111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112" t="s">
        <v>16</v>
      </c>
      <c r="C7" s="113"/>
      <c r="D7" s="113"/>
      <c r="E7" s="3" t="s">
        <v>10</v>
      </c>
      <c r="F7" s="10" t="s">
        <v>20</v>
      </c>
    </row>
    <row r="8" spans="1:6" ht="24.6" customHeight="1">
      <c r="A8" s="11" t="s">
        <v>11</v>
      </c>
      <c r="B8" s="103" t="s">
        <v>17</v>
      </c>
      <c r="C8" s="103"/>
      <c r="D8" s="103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104" t="s">
        <v>23</v>
      </c>
      <c r="B11" s="104"/>
      <c r="C11" s="104"/>
      <c r="D11" s="104"/>
      <c r="E11" s="95"/>
      <c r="F11" s="17"/>
    </row>
    <row r="12" spans="1:6" ht="4.1500000000000004" customHeight="1">
      <c r="A12" s="105" t="s">
        <v>24</v>
      </c>
      <c r="B12" s="108" t="s">
        <v>25</v>
      </c>
      <c r="C12" s="108" t="s">
        <v>26</v>
      </c>
      <c r="D12" s="97" t="s">
        <v>27</v>
      </c>
      <c r="E12" s="97" t="s">
        <v>28</v>
      </c>
      <c r="F12" s="100" t="s">
        <v>29</v>
      </c>
    </row>
    <row r="13" spans="1:6" ht="3.6" customHeight="1">
      <c r="A13" s="106"/>
      <c r="B13" s="109"/>
      <c r="C13" s="109"/>
      <c r="D13" s="98"/>
      <c r="E13" s="98"/>
      <c r="F13" s="101"/>
    </row>
    <row r="14" spans="1:6" ht="3" customHeight="1">
      <c r="A14" s="106"/>
      <c r="B14" s="109"/>
      <c r="C14" s="109"/>
      <c r="D14" s="98"/>
      <c r="E14" s="98"/>
      <c r="F14" s="101"/>
    </row>
    <row r="15" spans="1:6" ht="3" customHeight="1">
      <c r="A15" s="106"/>
      <c r="B15" s="109"/>
      <c r="C15" s="109"/>
      <c r="D15" s="98"/>
      <c r="E15" s="98"/>
      <c r="F15" s="101"/>
    </row>
    <row r="16" spans="1:6" ht="3" customHeight="1">
      <c r="A16" s="106"/>
      <c r="B16" s="109"/>
      <c r="C16" s="109"/>
      <c r="D16" s="98"/>
      <c r="E16" s="98"/>
      <c r="F16" s="101"/>
    </row>
    <row r="17" spans="1:6" ht="3" customHeight="1">
      <c r="A17" s="106"/>
      <c r="B17" s="109"/>
      <c r="C17" s="109"/>
      <c r="D17" s="98"/>
      <c r="E17" s="98"/>
      <c r="F17" s="101"/>
    </row>
    <row r="18" spans="1:6" ht="23.45" customHeight="1">
      <c r="A18" s="107"/>
      <c r="B18" s="110"/>
      <c r="C18" s="110"/>
      <c r="D18" s="99"/>
      <c r="E18" s="99"/>
      <c r="F18" s="102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14249900</v>
      </c>
      <c r="E20" s="28">
        <v>10011290.98</v>
      </c>
      <c r="F20" s="27">
        <f>IF(OR(D20="-",IF(E20="-",0,E20)&gt;=IF(D20="-",0,D20)),"-",IF(D20="-",0,D20)-IF(E20="-",0,E20))</f>
        <v>4238609.0199999996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2887425.93</v>
      </c>
      <c r="F22" s="38">
        <f t="shared" ref="F22:F85" si="0">IF(OR(D22="-",IF(E22="-",0,E22)&gt;=IF(D22="-",0,D22)),"-",IF(D22="-",0,D22)-IF(E22="-",0,E22))</f>
        <v>1906874.0699999998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943996.02</v>
      </c>
      <c r="F23" s="38" t="str">
        <f t="shared" si="0"/>
        <v>-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943996.02</v>
      </c>
      <c r="F24" s="38" t="str">
        <f t="shared" si="0"/>
        <v>-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>
        <v>943800</v>
      </c>
      <c r="E25" s="37">
        <v>931090.87</v>
      </c>
      <c r="F25" s="38">
        <f t="shared" si="0"/>
        <v>12709.130000000005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917404.02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13686.85</v>
      </c>
      <c r="F27" s="38" t="str">
        <f t="shared" si="0"/>
        <v>-</v>
      </c>
    </row>
    <row r="28" spans="1:6" ht="33.75">
      <c r="A28" s="34" t="s">
        <v>434</v>
      </c>
      <c r="B28" s="35" t="s">
        <v>34</v>
      </c>
      <c r="C28" s="36" t="s">
        <v>435</v>
      </c>
      <c r="D28" s="37" t="s">
        <v>45</v>
      </c>
      <c r="E28" s="37">
        <v>12905.15</v>
      </c>
      <c r="F28" s="38" t="str">
        <f t="shared" si="0"/>
        <v>-</v>
      </c>
    </row>
    <row r="29" spans="1:6" ht="67.5">
      <c r="A29" s="34" t="s">
        <v>436</v>
      </c>
      <c r="B29" s="35" t="s">
        <v>34</v>
      </c>
      <c r="C29" s="36" t="s">
        <v>437</v>
      </c>
      <c r="D29" s="37" t="s">
        <v>45</v>
      </c>
      <c r="E29" s="37">
        <v>12896.64</v>
      </c>
      <c r="F29" s="38" t="str">
        <f t="shared" si="0"/>
        <v>-</v>
      </c>
    </row>
    <row r="30" spans="1:6" ht="45">
      <c r="A30" s="34" t="s">
        <v>438</v>
      </c>
      <c r="B30" s="35" t="s">
        <v>34</v>
      </c>
      <c r="C30" s="36" t="s">
        <v>439</v>
      </c>
      <c r="D30" s="37" t="s">
        <v>45</v>
      </c>
      <c r="E30" s="37">
        <v>8.51</v>
      </c>
      <c r="F30" s="38" t="str">
        <f t="shared" si="0"/>
        <v>-</v>
      </c>
    </row>
    <row r="31" spans="1:6">
      <c r="A31" s="34" t="s">
        <v>50</v>
      </c>
      <c r="B31" s="35" t="s">
        <v>34</v>
      </c>
      <c r="C31" s="36" t="s">
        <v>51</v>
      </c>
      <c r="D31" s="37">
        <v>357000</v>
      </c>
      <c r="E31" s="37">
        <v>785647.77</v>
      </c>
      <c r="F31" s="38" t="str">
        <f t="shared" si="0"/>
        <v>-</v>
      </c>
    </row>
    <row r="32" spans="1:6">
      <c r="A32" s="34" t="s">
        <v>52</v>
      </c>
      <c r="B32" s="35" t="s">
        <v>34</v>
      </c>
      <c r="C32" s="36" t="s">
        <v>53</v>
      </c>
      <c r="D32" s="37">
        <v>357000</v>
      </c>
      <c r="E32" s="37">
        <v>785647.77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54</v>
      </c>
      <c r="D33" s="37">
        <v>357000</v>
      </c>
      <c r="E33" s="37">
        <v>785647.77</v>
      </c>
      <c r="F33" s="38" t="str">
        <f t="shared" si="0"/>
        <v>-</v>
      </c>
    </row>
    <row r="34" spans="1:6" ht="49.15" customHeight="1">
      <c r="A34" s="34" t="s">
        <v>55</v>
      </c>
      <c r="B34" s="35" t="s">
        <v>34</v>
      </c>
      <c r="C34" s="36" t="s">
        <v>56</v>
      </c>
      <c r="D34" s="37" t="s">
        <v>45</v>
      </c>
      <c r="E34" s="37">
        <v>774732.26</v>
      </c>
      <c r="F34" s="38" t="str">
        <f t="shared" si="0"/>
        <v>-</v>
      </c>
    </row>
    <row r="35" spans="1:6" ht="24.6" customHeight="1">
      <c r="A35" s="34" t="s">
        <v>57</v>
      </c>
      <c r="B35" s="35" t="s">
        <v>34</v>
      </c>
      <c r="C35" s="36" t="s">
        <v>58</v>
      </c>
      <c r="D35" s="37" t="s">
        <v>45</v>
      </c>
      <c r="E35" s="37">
        <v>11017.79</v>
      </c>
      <c r="F35" s="38" t="str">
        <f t="shared" si="0"/>
        <v>-</v>
      </c>
    </row>
    <row r="36" spans="1:6" ht="33.75">
      <c r="A36" s="34" t="s">
        <v>501</v>
      </c>
      <c r="B36" s="35" t="s">
        <v>34</v>
      </c>
      <c r="C36" s="36" t="s">
        <v>502</v>
      </c>
      <c r="D36" s="37" t="s">
        <v>45</v>
      </c>
      <c r="E36" s="37">
        <v>-102.28</v>
      </c>
      <c r="F36" s="38" t="str">
        <f t="shared" si="0"/>
        <v>-</v>
      </c>
    </row>
    <row r="37" spans="1:6">
      <c r="A37" s="34" t="s">
        <v>59</v>
      </c>
      <c r="B37" s="35" t="s">
        <v>34</v>
      </c>
      <c r="C37" s="36" t="s">
        <v>60</v>
      </c>
      <c r="D37" s="37">
        <v>3108500</v>
      </c>
      <c r="E37" s="37">
        <v>710368.03</v>
      </c>
      <c r="F37" s="38">
        <f t="shared" si="0"/>
        <v>2398131.9699999997</v>
      </c>
    </row>
    <row r="38" spans="1:6" ht="49.15" customHeight="1">
      <c r="A38" s="34" t="s">
        <v>61</v>
      </c>
      <c r="B38" s="35" t="s">
        <v>34</v>
      </c>
      <c r="C38" s="36" t="s">
        <v>62</v>
      </c>
      <c r="D38" s="37">
        <v>308500</v>
      </c>
      <c r="E38" s="37">
        <v>139296.31</v>
      </c>
      <c r="F38" s="38">
        <f t="shared" si="0"/>
        <v>169203.69</v>
      </c>
    </row>
    <row r="39" spans="1:6" ht="73.7" customHeight="1">
      <c r="A39" s="34" t="s">
        <v>63</v>
      </c>
      <c r="B39" s="35" t="s">
        <v>34</v>
      </c>
      <c r="C39" s="36" t="s">
        <v>64</v>
      </c>
      <c r="D39" s="37">
        <v>308500</v>
      </c>
      <c r="E39" s="37">
        <v>139296.31</v>
      </c>
      <c r="F39" s="38">
        <f t="shared" si="0"/>
        <v>169203.69</v>
      </c>
    </row>
    <row r="40" spans="1:6" ht="61.5" customHeight="1">
      <c r="A40" s="34" t="s">
        <v>65</v>
      </c>
      <c r="B40" s="35" t="s">
        <v>34</v>
      </c>
      <c r="C40" s="36" t="s">
        <v>66</v>
      </c>
      <c r="D40" s="37" t="s">
        <v>45</v>
      </c>
      <c r="E40" s="37">
        <v>138086.01999999999</v>
      </c>
      <c r="F40" s="38" t="str">
        <f t="shared" si="0"/>
        <v>-</v>
      </c>
    </row>
    <row r="41" spans="1:6" ht="45">
      <c r="A41" s="34" t="s">
        <v>67</v>
      </c>
      <c r="B41" s="35" t="s">
        <v>34</v>
      </c>
      <c r="C41" s="36" t="s">
        <v>68</v>
      </c>
      <c r="D41" s="37" t="s">
        <v>45</v>
      </c>
      <c r="E41" s="37">
        <v>1210.29</v>
      </c>
      <c r="F41" s="38" t="str">
        <f t="shared" si="0"/>
        <v>-</v>
      </c>
    </row>
    <row r="42" spans="1:6">
      <c r="A42" s="34" t="s">
        <v>69</v>
      </c>
      <c r="B42" s="35" t="s">
        <v>34</v>
      </c>
      <c r="C42" s="36" t="s">
        <v>70</v>
      </c>
      <c r="D42" s="37">
        <v>2800000</v>
      </c>
      <c r="E42" s="37">
        <v>571071.72</v>
      </c>
      <c r="F42" s="38">
        <f t="shared" si="0"/>
        <v>2228928.2800000003</v>
      </c>
    </row>
    <row r="43" spans="1:6" ht="36.950000000000003" customHeight="1">
      <c r="A43" s="34" t="s">
        <v>71</v>
      </c>
      <c r="B43" s="35" t="s">
        <v>34</v>
      </c>
      <c r="C43" s="36" t="s">
        <v>72</v>
      </c>
      <c r="D43" s="37">
        <v>86700</v>
      </c>
      <c r="E43" s="37">
        <v>350161.55</v>
      </c>
      <c r="F43" s="38" t="str">
        <f t="shared" si="0"/>
        <v>-</v>
      </c>
    </row>
    <row r="44" spans="1:6" ht="33.75">
      <c r="A44" s="34" t="s">
        <v>73</v>
      </c>
      <c r="B44" s="35" t="s">
        <v>34</v>
      </c>
      <c r="C44" s="36" t="s">
        <v>74</v>
      </c>
      <c r="D44" s="37">
        <v>86700</v>
      </c>
      <c r="E44" s="37">
        <v>350161.55</v>
      </c>
      <c r="F44" s="38" t="str">
        <f t="shared" si="0"/>
        <v>-</v>
      </c>
    </row>
    <row r="45" spans="1:6" ht="36.950000000000003" customHeight="1">
      <c r="A45" s="34" t="s">
        <v>75</v>
      </c>
      <c r="B45" s="35" t="s">
        <v>34</v>
      </c>
      <c r="C45" s="36" t="s">
        <v>76</v>
      </c>
      <c r="D45" s="37">
        <v>2713300</v>
      </c>
      <c r="E45" s="37">
        <v>220910.17</v>
      </c>
      <c r="F45" s="38">
        <f t="shared" si="0"/>
        <v>2492389.83</v>
      </c>
    </row>
    <row r="46" spans="1:6" ht="33.75">
      <c r="A46" s="34" t="s">
        <v>77</v>
      </c>
      <c r="B46" s="35" t="s">
        <v>34</v>
      </c>
      <c r="C46" s="36" t="s">
        <v>78</v>
      </c>
      <c r="D46" s="37">
        <v>2713300</v>
      </c>
      <c r="E46" s="37">
        <v>220910.17</v>
      </c>
      <c r="F46" s="38">
        <f t="shared" si="0"/>
        <v>2492389.83</v>
      </c>
    </row>
    <row r="47" spans="1:6" ht="49.15" customHeight="1">
      <c r="A47" s="34" t="s">
        <v>79</v>
      </c>
      <c r="B47" s="35" t="s">
        <v>34</v>
      </c>
      <c r="C47" s="36" t="s">
        <v>80</v>
      </c>
      <c r="D47" s="37">
        <v>13500</v>
      </c>
      <c r="E47" s="37">
        <v>4100</v>
      </c>
      <c r="F47" s="38">
        <f t="shared" si="0"/>
        <v>9400</v>
      </c>
    </row>
    <row r="48" spans="1:6" ht="73.7" customHeight="1">
      <c r="A48" s="34" t="s">
        <v>81</v>
      </c>
      <c r="B48" s="35" t="s">
        <v>34</v>
      </c>
      <c r="C48" s="36" t="s">
        <v>82</v>
      </c>
      <c r="D48" s="37">
        <v>13500</v>
      </c>
      <c r="E48" s="37">
        <v>4100</v>
      </c>
      <c r="F48" s="38">
        <f t="shared" si="0"/>
        <v>9400</v>
      </c>
    </row>
    <row r="49" spans="1:6" ht="73.7" customHeight="1">
      <c r="A49" s="34" t="s">
        <v>83</v>
      </c>
      <c r="B49" s="35" t="s">
        <v>34</v>
      </c>
      <c r="C49" s="36" t="s">
        <v>84</v>
      </c>
      <c r="D49" s="37">
        <v>13500</v>
      </c>
      <c r="E49" s="37">
        <v>4100</v>
      </c>
      <c r="F49" s="38">
        <f t="shared" si="0"/>
        <v>9400</v>
      </c>
    </row>
    <row r="50" spans="1:6" ht="36.950000000000003" customHeight="1">
      <c r="A50" s="34" t="s">
        <v>83</v>
      </c>
      <c r="B50" s="35" t="s">
        <v>34</v>
      </c>
      <c r="C50" s="36" t="s">
        <v>85</v>
      </c>
      <c r="D50" s="37" t="s">
        <v>45</v>
      </c>
      <c r="E50" s="37">
        <v>4100</v>
      </c>
      <c r="F50" s="38" t="str">
        <f t="shared" si="0"/>
        <v>-</v>
      </c>
    </row>
    <row r="51" spans="1:6" ht="86.1" customHeight="1">
      <c r="A51" s="34" t="s">
        <v>86</v>
      </c>
      <c r="B51" s="35" t="s">
        <v>34</v>
      </c>
      <c r="C51" s="36" t="s">
        <v>87</v>
      </c>
      <c r="D51" s="37">
        <v>313300</v>
      </c>
      <c r="E51" s="37">
        <v>390606.43</v>
      </c>
      <c r="F51" s="38" t="str">
        <f t="shared" si="0"/>
        <v>-</v>
      </c>
    </row>
    <row r="52" spans="1:6" ht="86.1" customHeight="1">
      <c r="A52" s="39" t="s">
        <v>88</v>
      </c>
      <c r="B52" s="35" t="s">
        <v>34</v>
      </c>
      <c r="C52" s="36" t="s">
        <v>89</v>
      </c>
      <c r="D52" s="37">
        <v>313300</v>
      </c>
      <c r="E52" s="37">
        <v>390606.43</v>
      </c>
      <c r="F52" s="38" t="str">
        <f t="shared" si="0"/>
        <v>-</v>
      </c>
    </row>
    <row r="53" spans="1:6" ht="73.7" customHeight="1">
      <c r="A53" s="39" t="s">
        <v>90</v>
      </c>
      <c r="B53" s="35" t="s">
        <v>34</v>
      </c>
      <c r="C53" s="36" t="s">
        <v>91</v>
      </c>
      <c r="D53" s="37">
        <v>313300</v>
      </c>
      <c r="E53" s="37">
        <v>390606.43</v>
      </c>
      <c r="F53" s="38" t="str">
        <f t="shared" si="0"/>
        <v>-</v>
      </c>
    </row>
    <row r="54" spans="1:6" ht="24.6" customHeight="1">
      <c r="A54" s="34" t="s">
        <v>92</v>
      </c>
      <c r="B54" s="35" t="s">
        <v>34</v>
      </c>
      <c r="C54" s="36" t="s">
        <v>93</v>
      </c>
      <c r="D54" s="37">
        <v>313300</v>
      </c>
      <c r="E54" s="37">
        <v>390606.43</v>
      </c>
      <c r="F54" s="38" t="str">
        <f t="shared" si="0"/>
        <v>-</v>
      </c>
    </row>
    <row r="55" spans="1:6" ht="22.5">
      <c r="A55" s="34" t="s">
        <v>94</v>
      </c>
      <c r="B55" s="35" t="s">
        <v>34</v>
      </c>
      <c r="C55" s="36" t="s">
        <v>95</v>
      </c>
      <c r="D55" s="37">
        <v>49600</v>
      </c>
      <c r="E55" s="37">
        <v>26858.19</v>
      </c>
      <c r="F55" s="38">
        <f t="shared" si="0"/>
        <v>22741.81</v>
      </c>
    </row>
    <row r="56" spans="1:6" ht="36.950000000000003" customHeight="1">
      <c r="A56" s="34" t="s">
        <v>96</v>
      </c>
      <c r="B56" s="35" t="s">
        <v>34</v>
      </c>
      <c r="C56" s="36" t="s">
        <v>97</v>
      </c>
      <c r="D56" s="37">
        <v>49600</v>
      </c>
      <c r="E56" s="37">
        <v>26858.19</v>
      </c>
      <c r="F56" s="38">
        <f t="shared" si="0"/>
        <v>22741.81</v>
      </c>
    </row>
    <row r="57" spans="1:6" ht="36.950000000000003" customHeight="1">
      <c r="A57" s="34" t="s">
        <v>98</v>
      </c>
      <c r="B57" s="35" t="s">
        <v>34</v>
      </c>
      <c r="C57" s="36" t="s">
        <v>99</v>
      </c>
      <c r="D57" s="37">
        <v>49600</v>
      </c>
      <c r="E57" s="37">
        <v>26858.19</v>
      </c>
      <c r="F57" s="38">
        <f t="shared" si="0"/>
        <v>22741.81</v>
      </c>
    </row>
    <row r="58" spans="1:6" ht="33.75">
      <c r="A58" s="34" t="s">
        <v>100</v>
      </c>
      <c r="B58" s="35" t="s">
        <v>34</v>
      </c>
      <c r="C58" s="36" t="s">
        <v>101</v>
      </c>
      <c r="D58" s="37">
        <v>49600</v>
      </c>
      <c r="E58" s="37">
        <v>26858.19</v>
      </c>
      <c r="F58" s="38">
        <f t="shared" si="0"/>
        <v>22741.81</v>
      </c>
    </row>
    <row r="59" spans="1:6" ht="36.950000000000003" customHeight="1">
      <c r="A59" s="34" t="s">
        <v>102</v>
      </c>
      <c r="B59" s="35" t="s">
        <v>34</v>
      </c>
      <c r="C59" s="36" t="s">
        <v>103</v>
      </c>
      <c r="D59" s="37">
        <v>8600</v>
      </c>
      <c r="E59" s="37">
        <v>18628.84</v>
      </c>
      <c r="F59" s="38" t="str">
        <f t="shared" si="0"/>
        <v>-</v>
      </c>
    </row>
    <row r="60" spans="1:6" ht="59.25" customHeight="1">
      <c r="A60" s="34" t="s">
        <v>448</v>
      </c>
      <c r="B60" s="35" t="s">
        <v>34</v>
      </c>
      <c r="C60" s="36" t="s">
        <v>449</v>
      </c>
      <c r="D60" s="37" t="s">
        <v>45</v>
      </c>
      <c r="E60" s="37">
        <v>5800</v>
      </c>
      <c r="F60" s="38" t="str">
        <f t="shared" si="0"/>
        <v>-</v>
      </c>
    </row>
    <row r="61" spans="1:6" ht="66" customHeight="1">
      <c r="A61" s="34" t="s">
        <v>450</v>
      </c>
      <c r="B61" s="35" t="s">
        <v>34</v>
      </c>
      <c r="C61" s="36" t="s">
        <v>451</v>
      </c>
      <c r="D61" s="37" t="s">
        <v>45</v>
      </c>
      <c r="E61" s="37">
        <v>5800</v>
      </c>
      <c r="F61" s="38" t="str">
        <f t="shared" si="0"/>
        <v>-</v>
      </c>
    </row>
    <row r="62" spans="1:6" ht="49.15" customHeight="1">
      <c r="A62" s="39" t="s">
        <v>452</v>
      </c>
      <c r="B62" s="35" t="s">
        <v>34</v>
      </c>
      <c r="C62" s="36" t="s">
        <v>453</v>
      </c>
      <c r="D62" s="37" t="s">
        <v>45</v>
      </c>
      <c r="E62" s="37">
        <v>5800</v>
      </c>
      <c r="F62" s="38" t="str">
        <f t="shared" si="0"/>
        <v>-</v>
      </c>
    </row>
    <row r="63" spans="1:6" ht="33.75">
      <c r="A63" s="34" t="s">
        <v>104</v>
      </c>
      <c r="B63" s="35" t="s">
        <v>34</v>
      </c>
      <c r="C63" s="36" t="s">
        <v>105</v>
      </c>
      <c r="D63" s="37">
        <v>8600</v>
      </c>
      <c r="E63" s="37">
        <v>12500</v>
      </c>
      <c r="F63" s="38" t="str">
        <f t="shared" si="0"/>
        <v>-</v>
      </c>
    </row>
    <row r="64" spans="1:6" ht="45">
      <c r="A64" s="34" t="s">
        <v>106</v>
      </c>
      <c r="B64" s="35" t="s">
        <v>34</v>
      </c>
      <c r="C64" s="36" t="s">
        <v>107</v>
      </c>
      <c r="D64" s="37">
        <v>8600</v>
      </c>
      <c r="E64" s="37">
        <v>12500</v>
      </c>
      <c r="F64" s="38" t="str">
        <f t="shared" si="0"/>
        <v>-</v>
      </c>
    </row>
    <row r="65" spans="1:6" ht="24.6" customHeight="1">
      <c r="A65" s="39" t="s">
        <v>477</v>
      </c>
      <c r="B65" s="35" t="s">
        <v>34</v>
      </c>
      <c r="C65" s="36" t="s">
        <v>478</v>
      </c>
      <c r="D65" s="37" t="s">
        <v>45</v>
      </c>
      <c r="E65" s="37">
        <v>328.84</v>
      </c>
      <c r="F65" s="38" t="str">
        <f t="shared" si="0"/>
        <v>-</v>
      </c>
    </row>
    <row r="66" spans="1:6" ht="78.75">
      <c r="A66" s="39" t="s">
        <v>479</v>
      </c>
      <c r="B66" s="35" t="s">
        <v>34</v>
      </c>
      <c r="C66" s="36" t="s">
        <v>480</v>
      </c>
      <c r="D66" s="37" t="s">
        <v>45</v>
      </c>
      <c r="E66" s="37">
        <v>328.84</v>
      </c>
      <c r="F66" s="38" t="str">
        <f t="shared" si="0"/>
        <v>-</v>
      </c>
    </row>
    <row r="67" spans="1:6" ht="36.950000000000003" customHeight="1">
      <c r="A67" s="34" t="s">
        <v>481</v>
      </c>
      <c r="B67" s="35" t="s">
        <v>34</v>
      </c>
      <c r="C67" s="36" t="s">
        <v>482</v>
      </c>
      <c r="D67" s="37" t="s">
        <v>45</v>
      </c>
      <c r="E67" s="37">
        <v>328.84</v>
      </c>
      <c r="F67" s="38" t="str">
        <f t="shared" si="0"/>
        <v>-</v>
      </c>
    </row>
    <row r="68" spans="1:6" ht="24.6" customHeight="1">
      <c r="A68" s="34" t="s">
        <v>108</v>
      </c>
      <c r="B68" s="35" t="s">
        <v>34</v>
      </c>
      <c r="C68" s="36" t="s">
        <v>109</v>
      </c>
      <c r="D68" s="37" t="s">
        <v>45</v>
      </c>
      <c r="E68" s="37">
        <v>7220.65</v>
      </c>
      <c r="F68" s="38" t="str">
        <f t="shared" si="0"/>
        <v>-</v>
      </c>
    </row>
    <row r="69" spans="1:6" ht="24.6" customHeight="1">
      <c r="A69" s="34" t="s">
        <v>110</v>
      </c>
      <c r="B69" s="35" t="s">
        <v>34</v>
      </c>
      <c r="C69" s="36" t="s">
        <v>111</v>
      </c>
      <c r="D69" s="37" t="s">
        <v>45</v>
      </c>
      <c r="E69" s="37">
        <v>7220.65</v>
      </c>
      <c r="F69" s="38" t="str">
        <f t="shared" si="0"/>
        <v>-</v>
      </c>
    </row>
    <row r="70" spans="1:6" ht="24.6" customHeight="1">
      <c r="A70" s="34" t="s">
        <v>112</v>
      </c>
      <c r="B70" s="35" t="s">
        <v>34</v>
      </c>
      <c r="C70" s="36" t="s">
        <v>113</v>
      </c>
      <c r="D70" s="37" t="s">
        <v>45</v>
      </c>
      <c r="E70" s="37">
        <v>7220.65</v>
      </c>
      <c r="F70" s="38" t="str">
        <f t="shared" si="0"/>
        <v>-</v>
      </c>
    </row>
    <row r="71" spans="1:6" ht="24.6" customHeight="1">
      <c r="A71" s="34" t="s">
        <v>114</v>
      </c>
      <c r="B71" s="35" t="s">
        <v>34</v>
      </c>
      <c r="C71" s="36" t="s">
        <v>115</v>
      </c>
      <c r="D71" s="37">
        <v>9455600</v>
      </c>
      <c r="E71" s="37">
        <v>7123865.0499999998</v>
      </c>
      <c r="F71" s="38">
        <f t="shared" si="0"/>
        <v>2331734.9500000002</v>
      </c>
    </row>
    <row r="72" spans="1:6" ht="36.950000000000003" customHeight="1">
      <c r="A72" s="34" t="s">
        <v>116</v>
      </c>
      <c r="B72" s="35" t="s">
        <v>34</v>
      </c>
      <c r="C72" s="36" t="s">
        <v>117</v>
      </c>
      <c r="D72" s="37">
        <v>9455600</v>
      </c>
      <c r="E72" s="37">
        <v>7123865.0499999998</v>
      </c>
      <c r="F72" s="38">
        <f t="shared" si="0"/>
        <v>2331734.9500000002</v>
      </c>
    </row>
    <row r="73" spans="1:6" ht="36.950000000000003" customHeight="1">
      <c r="A73" s="34" t="s">
        <v>118</v>
      </c>
      <c r="B73" s="35" t="s">
        <v>34</v>
      </c>
      <c r="C73" s="36" t="s">
        <v>119</v>
      </c>
      <c r="D73" s="37">
        <v>6887000</v>
      </c>
      <c r="E73" s="37">
        <v>6267100</v>
      </c>
      <c r="F73" s="38">
        <f t="shared" si="0"/>
        <v>619900</v>
      </c>
    </row>
    <row r="74" spans="1:6" ht="48" customHeight="1">
      <c r="A74" s="34" t="s">
        <v>120</v>
      </c>
      <c r="B74" s="35" t="s">
        <v>34</v>
      </c>
      <c r="C74" s="36" t="s">
        <v>121</v>
      </c>
      <c r="D74" s="37">
        <v>6887000</v>
      </c>
      <c r="E74" s="37">
        <v>6267100</v>
      </c>
      <c r="F74" s="38">
        <f t="shared" si="0"/>
        <v>619900</v>
      </c>
    </row>
    <row r="75" spans="1:6" ht="49.15" customHeight="1">
      <c r="A75" s="34" t="s">
        <v>122</v>
      </c>
      <c r="B75" s="35" t="s">
        <v>34</v>
      </c>
      <c r="C75" s="36" t="s">
        <v>123</v>
      </c>
      <c r="D75" s="37">
        <v>6887000</v>
      </c>
      <c r="E75" s="37">
        <v>6267100</v>
      </c>
      <c r="F75" s="38">
        <f t="shared" si="0"/>
        <v>619900</v>
      </c>
    </row>
    <row r="76" spans="1:6" ht="22.5">
      <c r="A76" s="34" t="s">
        <v>124</v>
      </c>
      <c r="B76" s="35" t="s">
        <v>34</v>
      </c>
      <c r="C76" s="36" t="s">
        <v>125</v>
      </c>
      <c r="D76" s="37">
        <v>231300</v>
      </c>
      <c r="E76" s="37">
        <v>120910.66</v>
      </c>
      <c r="F76" s="38">
        <f t="shared" si="0"/>
        <v>110389.34</v>
      </c>
    </row>
    <row r="77" spans="1:6" ht="38.25" customHeight="1">
      <c r="A77" s="34" t="s">
        <v>126</v>
      </c>
      <c r="B77" s="35" t="s">
        <v>34</v>
      </c>
      <c r="C77" s="36" t="s">
        <v>127</v>
      </c>
      <c r="D77" s="37">
        <v>200</v>
      </c>
      <c r="E77" s="37">
        <v>200</v>
      </c>
      <c r="F77" s="38" t="str">
        <f t="shared" si="0"/>
        <v>-</v>
      </c>
    </row>
    <row r="78" spans="1:6" ht="41.25" customHeight="1">
      <c r="A78" s="34" t="s">
        <v>128</v>
      </c>
      <c r="B78" s="35" t="s">
        <v>34</v>
      </c>
      <c r="C78" s="36" t="s">
        <v>129</v>
      </c>
      <c r="D78" s="37">
        <v>200</v>
      </c>
      <c r="E78" s="37">
        <v>200</v>
      </c>
      <c r="F78" s="38" t="str">
        <f t="shared" si="0"/>
        <v>-</v>
      </c>
    </row>
    <row r="79" spans="1:6" ht="39.75" customHeight="1">
      <c r="A79" s="34" t="s">
        <v>130</v>
      </c>
      <c r="B79" s="35" t="s">
        <v>34</v>
      </c>
      <c r="C79" s="36" t="s">
        <v>131</v>
      </c>
      <c r="D79" s="37">
        <v>231100</v>
      </c>
      <c r="E79" s="37">
        <v>120710.66</v>
      </c>
      <c r="F79" s="38">
        <f t="shared" si="0"/>
        <v>110389.34</v>
      </c>
    </row>
    <row r="80" spans="1:6" ht="41.25" customHeight="1">
      <c r="A80" s="34" t="s">
        <v>132</v>
      </c>
      <c r="B80" s="35" t="s">
        <v>34</v>
      </c>
      <c r="C80" s="36" t="s">
        <v>133</v>
      </c>
      <c r="D80" s="37">
        <v>231100</v>
      </c>
      <c r="E80" s="37">
        <v>120710.66</v>
      </c>
      <c r="F80" s="38">
        <f t="shared" si="0"/>
        <v>110389.34</v>
      </c>
    </row>
    <row r="81" spans="1:6" ht="37.5" customHeight="1">
      <c r="A81" s="34" t="s">
        <v>134</v>
      </c>
      <c r="B81" s="35" t="s">
        <v>34</v>
      </c>
      <c r="C81" s="36" t="s">
        <v>135</v>
      </c>
      <c r="D81" s="37">
        <v>2337300</v>
      </c>
      <c r="E81" s="37">
        <v>735854.39</v>
      </c>
      <c r="F81" s="38">
        <f t="shared" si="0"/>
        <v>1601445.6099999999</v>
      </c>
    </row>
    <row r="82" spans="1:6" ht="48.75" customHeight="1">
      <c r="A82" s="34" t="s">
        <v>503</v>
      </c>
      <c r="B82" s="35" t="s">
        <v>34</v>
      </c>
      <c r="C82" s="36" t="s">
        <v>504</v>
      </c>
      <c r="D82" s="37">
        <v>16200</v>
      </c>
      <c r="E82" s="37" t="s">
        <v>45</v>
      </c>
      <c r="F82" s="38">
        <f t="shared" si="0"/>
        <v>16200</v>
      </c>
    </row>
    <row r="83" spans="1:6" ht="22.5" customHeight="1">
      <c r="A83" s="34" t="s">
        <v>505</v>
      </c>
      <c r="B83" s="35" t="s">
        <v>34</v>
      </c>
      <c r="C83" s="36" t="s">
        <v>506</v>
      </c>
      <c r="D83" s="37">
        <v>16200</v>
      </c>
      <c r="E83" s="37" t="s">
        <v>45</v>
      </c>
      <c r="F83" s="38">
        <f t="shared" si="0"/>
        <v>16200</v>
      </c>
    </row>
    <row r="84" spans="1:6" ht="25.5" customHeight="1">
      <c r="A84" s="34" t="s">
        <v>136</v>
      </c>
      <c r="B84" s="35" t="s">
        <v>34</v>
      </c>
      <c r="C84" s="36" t="s">
        <v>137</v>
      </c>
      <c r="D84" s="37">
        <v>2321100</v>
      </c>
      <c r="E84" s="37">
        <v>735854.39</v>
      </c>
      <c r="F84" s="38">
        <f t="shared" si="0"/>
        <v>1585245.6099999999</v>
      </c>
    </row>
    <row r="85" spans="1:6" ht="30.75" customHeight="1">
      <c r="A85" s="34" t="s">
        <v>138</v>
      </c>
      <c r="B85" s="35" t="s">
        <v>34</v>
      </c>
      <c r="C85" s="36" t="s">
        <v>139</v>
      </c>
      <c r="D85" s="37">
        <v>2321100</v>
      </c>
      <c r="E85" s="37">
        <v>735854.39</v>
      </c>
      <c r="F85" s="38">
        <f t="shared" si="0"/>
        <v>1585245.6099999999</v>
      </c>
    </row>
  </sheetData>
  <mergeCells count="13">
    <mergeCell ref="A1:D1"/>
    <mergeCell ref="A2:D2"/>
    <mergeCell ref="A4:D4"/>
    <mergeCell ref="A5:D5"/>
    <mergeCell ref="B7:D7"/>
    <mergeCell ref="B8:D8"/>
    <mergeCell ref="A11:D11"/>
    <mergeCell ref="A12:A18"/>
    <mergeCell ref="B12:B18"/>
    <mergeCell ref="C12:C18"/>
    <mergeCell ref="D12:D18"/>
    <mergeCell ref="E12:E18"/>
    <mergeCell ref="F12:F18"/>
  </mergeCells>
  <conditionalFormatting sqref="F23 F21 F30 F27:F28 F40">
    <cfRule type="cellIs" priority="26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206" workbookViewId="0">
      <selection activeCell="D219" sqref="D2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140</v>
      </c>
      <c r="B2" s="104"/>
      <c r="C2" s="104"/>
      <c r="D2" s="104"/>
      <c r="E2" s="1"/>
      <c r="F2" s="13" t="s">
        <v>141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6" t="s">
        <v>24</v>
      </c>
      <c r="B4" s="108" t="s">
        <v>25</v>
      </c>
      <c r="C4" s="114" t="s">
        <v>142</v>
      </c>
      <c r="D4" s="97" t="s">
        <v>27</v>
      </c>
      <c r="E4" s="119" t="s">
        <v>28</v>
      </c>
      <c r="F4" s="100" t="s">
        <v>29</v>
      </c>
    </row>
    <row r="5" spans="1:6" ht="5.45" customHeight="1">
      <c r="A5" s="117"/>
      <c r="B5" s="109"/>
      <c r="C5" s="115"/>
      <c r="D5" s="98"/>
      <c r="E5" s="120"/>
      <c r="F5" s="101"/>
    </row>
    <row r="6" spans="1:6" ht="9.6" customHeight="1">
      <c r="A6" s="117"/>
      <c r="B6" s="109"/>
      <c r="C6" s="115"/>
      <c r="D6" s="98"/>
      <c r="E6" s="120"/>
      <c r="F6" s="101"/>
    </row>
    <row r="7" spans="1:6" ht="6" customHeight="1">
      <c r="A7" s="117"/>
      <c r="B7" s="109"/>
      <c r="C7" s="115"/>
      <c r="D7" s="98"/>
      <c r="E7" s="120"/>
      <c r="F7" s="101"/>
    </row>
    <row r="8" spans="1:6" ht="6.6" customHeight="1">
      <c r="A8" s="117"/>
      <c r="B8" s="109"/>
      <c r="C8" s="115"/>
      <c r="D8" s="98"/>
      <c r="E8" s="120"/>
      <c r="F8" s="101"/>
    </row>
    <row r="9" spans="1:6" ht="10.9" customHeight="1">
      <c r="A9" s="117"/>
      <c r="B9" s="109"/>
      <c r="C9" s="115"/>
      <c r="D9" s="98"/>
      <c r="E9" s="120"/>
      <c r="F9" s="101"/>
    </row>
    <row r="10" spans="1:6" ht="4.1500000000000004" hidden="1" customHeight="1">
      <c r="A10" s="117"/>
      <c r="B10" s="109"/>
      <c r="C10" s="41"/>
      <c r="D10" s="98"/>
      <c r="E10" s="42"/>
      <c r="F10" s="43"/>
    </row>
    <row r="11" spans="1:6" ht="13.15" hidden="1" customHeight="1">
      <c r="A11" s="118"/>
      <c r="B11" s="110"/>
      <c r="C11" s="44"/>
      <c r="D11" s="99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47" t="s">
        <v>31</v>
      </c>
      <c r="F12" s="23" t="s">
        <v>32</v>
      </c>
    </row>
    <row r="13" spans="1:6">
      <c r="A13" s="48" t="s">
        <v>143</v>
      </c>
      <c r="B13" s="49" t="s">
        <v>144</v>
      </c>
      <c r="C13" s="50" t="s">
        <v>145</v>
      </c>
      <c r="D13" s="51">
        <f>14902100+27600</f>
        <v>14929700</v>
      </c>
      <c r="E13" s="52">
        <f>E15</f>
        <v>8891217.5300000012</v>
      </c>
      <c r="F13" s="53">
        <f>IF(OR(D13="-",IF(E13="-",0,E13)&gt;=IF(D13="-",0,D13)),"-",IF(D13="-",0,D13)-IF(E13="-",0,E13))</f>
        <v>6038482.4699999988</v>
      </c>
    </row>
    <row r="14" spans="1:6">
      <c r="A14" s="54" t="s">
        <v>36</v>
      </c>
      <c r="B14" s="55"/>
      <c r="C14" s="56"/>
      <c r="D14" s="57"/>
      <c r="E14" s="58"/>
      <c r="F14" s="59"/>
    </row>
    <row r="15" spans="1:6" ht="24.6" customHeight="1">
      <c r="A15" s="24" t="s">
        <v>16</v>
      </c>
      <c r="B15" s="60" t="s">
        <v>144</v>
      </c>
      <c r="C15" s="26" t="s">
        <v>146</v>
      </c>
      <c r="D15" s="27">
        <f>14902100+27600</f>
        <v>14929700</v>
      </c>
      <c r="E15" s="61">
        <f>E16+E92+E117+E171+E193+E201+E164+E101</f>
        <v>8891217.5300000012</v>
      </c>
      <c r="F15" s="62">
        <f t="shared" ref="F15:F50" si="0">IF(OR(D15="-",IF(E15="-",0,E15)&gt;=IF(D15="-",0,D15)),"-",IF(D15="-",0,D15)-IF(E15="-",0,E15))</f>
        <v>6038482.4699999988</v>
      </c>
    </row>
    <row r="16" spans="1:6">
      <c r="A16" s="48" t="s">
        <v>147</v>
      </c>
      <c r="B16" s="49" t="s">
        <v>144</v>
      </c>
      <c r="C16" s="50" t="s">
        <v>148</v>
      </c>
      <c r="D16" s="52">
        <f>D17+D44</f>
        <v>5300600</v>
      </c>
      <c r="E16" s="52">
        <f>E17+E44</f>
        <v>3479581.71</v>
      </c>
      <c r="F16" s="53">
        <f t="shared" si="0"/>
        <v>1821018.29</v>
      </c>
    </row>
    <row r="17" spans="1:6" ht="49.15" customHeight="1">
      <c r="A17" s="48" t="s">
        <v>149</v>
      </c>
      <c r="B17" s="49" t="s">
        <v>144</v>
      </c>
      <c r="C17" s="50" t="s">
        <v>150</v>
      </c>
      <c r="D17" s="52">
        <f>D18+D34</f>
        <v>5079800</v>
      </c>
      <c r="E17" s="52">
        <f>E18+E34</f>
        <v>3341771.71</v>
      </c>
      <c r="F17" s="53">
        <f t="shared" si="0"/>
        <v>1738028.29</v>
      </c>
    </row>
    <row r="18" spans="1:6" ht="24.6" customHeight="1">
      <c r="A18" s="24" t="s">
        <v>151</v>
      </c>
      <c r="B18" s="60" t="s">
        <v>144</v>
      </c>
      <c r="C18" s="26" t="s">
        <v>152</v>
      </c>
      <c r="D18" s="27">
        <f>D19</f>
        <v>5059600</v>
      </c>
      <c r="E18" s="61">
        <f>E19</f>
        <v>3339720.61</v>
      </c>
      <c r="F18" s="62">
        <f t="shared" si="0"/>
        <v>1719879.3900000001</v>
      </c>
    </row>
    <row r="19" spans="1:6">
      <c r="A19" s="24" t="s">
        <v>153</v>
      </c>
      <c r="B19" s="60" t="s">
        <v>144</v>
      </c>
      <c r="C19" s="26" t="s">
        <v>154</v>
      </c>
      <c r="D19" s="27">
        <f>D20+D26+D30</f>
        <v>5059600</v>
      </c>
      <c r="E19" s="61">
        <f>E20+E26+E30</f>
        <v>3339720.61</v>
      </c>
      <c r="F19" s="62">
        <f t="shared" si="0"/>
        <v>1719879.3900000001</v>
      </c>
    </row>
    <row r="20" spans="1:6" ht="73.7" customHeight="1">
      <c r="A20" s="24" t="s">
        <v>155</v>
      </c>
      <c r="B20" s="60" t="s">
        <v>144</v>
      </c>
      <c r="C20" s="26" t="s">
        <v>156</v>
      </c>
      <c r="D20" s="27">
        <f>FIO</f>
        <v>4326100</v>
      </c>
      <c r="E20" s="61">
        <f>E21</f>
        <v>2909464.31</v>
      </c>
      <c r="F20" s="62">
        <f t="shared" si="0"/>
        <v>1416635.69</v>
      </c>
    </row>
    <row r="21" spans="1:6" ht="61.5" customHeight="1">
      <c r="A21" s="24" t="s">
        <v>157</v>
      </c>
      <c r="B21" s="60" t="s">
        <v>144</v>
      </c>
      <c r="C21" s="26" t="s">
        <v>158</v>
      </c>
      <c r="D21" s="27">
        <f>D22</f>
        <v>4326100</v>
      </c>
      <c r="E21" s="61">
        <f>E22</f>
        <v>2909464.31</v>
      </c>
      <c r="F21" s="62">
        <f t="shared" si="0"/>
        <v>1416635.69</v>
      </c>
    </row>
    <row r="22" spans="1:6" ht="24.6" customHeight="1">
      <c r="A22" s="24" t="s">
        <v>159</v>
      </c>
      <c r="B22" s="60" t="s">
        <v>144</v>
      </c>
      <c r="C22" s="26" t="s">
        <v>160</v>
      </c>
      <c r="D22" s="27">
        <f>D23+D24+D25</f>
        <v>4326100</v>
      </c>
      <c r="E22" s="61">
        <f>E23+E25+E24</f>
        <v>2909464.31</v>
      </c>
      <c r="F22" s="62">
        <f t="shared" si="0"/>
        <v>1416635.69</v>
      </c>
    </row>
    <row r="23" spans="1:6" ht="24.6" customHeight="1">
      <c r="A23" s="24" t="s">
        <v>161</v>
      </c>
      <c r="B23" s="60" t="s">
        <v>144</v>
      </c>
      <c r="C23" s="26" t="s">
        <v>162</v>
      </c>
      <c r="D23" s="27">
        <v>3133000</v>
      </c>
      <c r="E23" s="61">
        <v>2140108.61</v>
      </c>
      <c r="F23" s="62">
        <f t="shared" si="0"/>
        <v>992891.39000000013</v>
      </c>
    </row>
    <row r="24" spans="1:6" ht="36.950000000000003" customHeight="1">
      <c r="A24" s="24" t="s">
        <v>163</v>
      </c>
      <c r="B24" s="60" t="s">
        <v>144</v>
      </c>
      <c r="C24" s="26" t="s">
        <v>164</v>
      </c>
      <c r="D24" s="27">
        <v>247100</v>
      </c>
      <c r="E24" s="61">
        <v>155928.45000000001</v>
      </c>
      <c r="F24" s="62">
        <f t="shared" si="0"/>
        <v>91171.549999999988</v>
      </c>
    </row>
    <row r="25" spans="1:6" ht="49.15" customHeight="1">
      <c r="A25" s="24" t="s">
        <v>165</v>
      </c>
      <c r="B25" s="60" t="s">
        <v>144</v>
      </c>
      <c r="C25" s="26" t="s">
        <v>166</v>
      </c>
      <c r="D25" s="27">
        <v>946000</v>
      </c>
      <c r="E25" s="61">
        <v>613427.25</v>
      </c>
      <c r="F25" s="62">
        <f t="shared" si="0"/>
        <v>332572.75</v>
      </c>
    </row>
    <row r="26" spans="1:6" ht="86.1" customHeight="1">
      <c r="A26" s="63" t="s">
        <v>167</v>
      </c>
      <c r="B26" s="60" t="s">
        <v>144</v>
      </c>
      <c r="C26" s="26" t="s">
        <v>168</v>
      </c>
      <c r="D26" s="27">
        <v>723500</v>
      </c>
      <c r="E26" s="61">
        <f>E27</f>
        <v>424963.3</v>
      </c>
      <c r="F26" s="62">
        <f t="shared" si="0"/>
        <v>298536.7</v>
      </c>
    </row>
    <row r="27" spans="1:6" ht="24.6" customHeight="1">
      <c r="A27" s="24" t="s">
        <v>169</v>
      </c>
      <c r="B27" s="60" t="s">
        <v>144</v>
      </c>
      <c r="C27" s="26" t="s">
        <v>170</v>
      </c>
      <c r="D27" s="27">
        <v>723500</v>
      </c>
      <c r="E27" s="61">
        <f>E28</f>
        <v>424963.3</v>
      </c>
      <c r="F27" s="62">
        <f t="shared" si="0"/>
        <v>298536.7</v>
      </c>
    </row>
    <row r="28" spans="1:6" ht="36.950000000000003" customHeight="1">
      <c r="A28" s="24" t="s">
        <v>171</v>
      </c>
      <c r="B28" s="60" t="s">
        <v>144</v>
      </c>
      <c r="C28" s="26" t="s">
        <v>172</v>
      </c>
      <c r="D28" s="27">
        <v>723500</v>
      </c>
      <c r="E28" s="61">
        <f>E29</f>
        <v>424963.3</v>
      </c>
      <c r="F28" s="62">
        <f t="shared" si="0"/>
        <v>298536.7</v>
      </c>
    </row>
    <row r="29" spans="1:6" ht="36.950000000000003" customHeight="1">
      <c r="A29" s="24" t="s">
        <v>173</v>
      </c>
      <c r="B29" s="60" t="s">
        <v>144</v>
      </c>
      <c r="C29" s="26" t="s">
        <v>174</v>
      </c>
      <c r="D29" s="27">
        <v>723500</v>
      </c>
      <c r="E29" s="61">
        <v>424963.3</v>
      </c>
      <c r="F29" s="62">
        <f t="shared" si="0"/>
        <v>298536.7</v>
      </c>
    </row>
    <row r="30" spans="1:6" ht="49.15" customHeight="1">
      <c r="A30" s="24" t="s">
        <v>175</v>
      </c>
      <c r="B30" s="60" t="s">
        <v>144</v>
      </c>
      <c r="C30" s="26" t="s">
        <v>176</v>
      </c>
      <c r="D30" s="27">
        <v>10000</v>
      </c>
      <c r="E30" s="61">
        <v>5293</v>
      </c>
      <c r="F30" s="62">
        <f t="shared" si="0"/>
        <v>4707</v>
      </c>
    </row>
    <row r="31" spans="1:6">
      <c r="A31" s="24" t="s">
        <v>177</v>
      </c>
      <c r="B31" s="60" t="s">
        <v>144</v>
      </c>
      <c r="C31" s="26" t="s">
        <v>178</v>
      </c>
      <c r="D31" s="27">
        <v>10000</v>
      </c>
      <c r="E31" s="61">
        <v>5293</v>
      </c>
      <c r="F31" s="62">
        <f t="shared" si="0"/>
        <v>4707</v>
      </c>
    </row>
    <row r="32" spans="1:6">
      <c r="A32" s="24" t="s">
        <v>179</v>
      </c>
      <c r="B32" s="60" t="s">
        <v>144</v>
      </c>
      <c r="C32" s="26" t="s">
        <v>180</v>
      </c>
      <c r="D32" s="27">
        <v>10000</v>
      </c>
      <c r="E32" s="61">
        <v>5293</v>
      </c>
      <c r="F32" s="62">
        <f t="shared" si="0"/>
        <v>4707</v>
      </c>
    </row>
    <row r="33" spans="1:6">
      <c r="A33" s="24" t="s">
        <v>181</v>
      </c>
      <c r="B33" s="60" t="s">
        <v>144</v>
      </c>
      <c r="C33" s="26" t="s">
        <v>182</v>
      </c>
      <c r="D33" s="27">
        <v>10000</v>
      </c>
      <c r="E33" s="61">
        <v>5293</v>
      </c>
      <c r="F33" s="62">
        <f t="shared" si="0"/>
        <v>4707</v>
      </c>
    </row>
    <row r="34" spans="1:6" ht="24.6" customHeight="1">
      <c r="A34" s="24" t="s">
        <v>183</v>
      </c>
      <c r="B34" s="60" t="s">
        <v>144</v>
      </c>
      <c r="C34" s="26" t="s">
        <v>184</v>
      </c>
      <c r="D34" s="27">
        <v>20200</v>
      </c>
      <c r="E34" s="61">
        <v>2051.1</v>
      </c>
      <c r="F34" s="62">
        <f t="shared" si="0"/>
        <v>18148.900000000001</v>
      </c>
    </row>
    <row r="35" spans="1:6">
      <c r="A35" s="24" t="s">
        <v>185</v>
      </c>
      <c r="B35" s="60" t="s">
        <v>144</v>
      </c>
      <c r="C35" s="26" t="s">
        <v>186</v>
      </c>
      <c r="D35" s="27">
        <v>20200</v>
      </c>
      <c r="E35" s="61">
        <v>2051.1</v>
      </c>
      <c r="F35" s="62">
        <f t="shared" si="0"/>
        <v>18148.900000000001</v>
      </c>
    </row>
    <row r="36" spans="1:6" ht="69" customHeight="1">
      <c r="A36" s="63" t="s">
        <v>454</v>
      </c>
      <c r="B36" s="60" t="s">
        <v>144</v>
      </c>
      <c r="C36" s="26" t="s">
        <v>455</v>
      </c>
      <c r="D36" s="27">
        <v>20000</v>
      </c>
      <c r="E36" s="61">
        <v>1851.1</v>
      </c>
      <c r="F36" s="62">
        <f t="shared" ref="F36:F39" si="1">IF(OR(D36="-",IF(E36="-",0,E36)&gt;=IF(D36="-",0,D36)),"-",IF(D36="-",0,D36)-IF(E36="-",0,E36))</f>
        <v>18148.900000000001</v>
      </c>
    </row>
    <row r="37" spans="1:6" ht="24.6" customHeight="1">
      <c r="A37" s="24" t="s">
        <v>169</v>
      </c>
      <c r="B37" s="60" t="s">
        <v>144</v>
      </c>
      <c r="C37" s="26" t="s">
        <v>456</v>
      </c>
      <c r="D37" s="27">
        <v>20000</v>
      </c>
      <c r="E37" s="61">
        <v>1851.1</v>
      </c>
      <c r="F37" s="62">
        <f t="shared" si="1"/>
        <v>18148.900000000001</v>
      </c>
    </row>
    <row r="38" spans="1:6" ht="36.950000000000003" customHeight="1">
      <c r="A38" s="24" t="s">
        <v>171</v>
      </c>
      <c r="B38" s="60" t="s">
        <v>144</v>
      </c>
      <c r="C38" s="26" t="s">
        <v>457</v>
      </c>
      <c r="D38" s="27">
        <v>20000</v>
      </c>
      <c r="E38" s="61">
        <v>1851.1</v>
      </c>
      <c r="F38" s="62">
        <f t="shared" si="1"/>
        <v>18148.900000000001</v>
      </c>
    </row>
    <row r="39" spans="1:6" ht="36.950000000000003" customHeight="1">
      <c r="A39" s="24" t="s">
        <v>173</v>
      </c>
      <c r="B39" s="60" t="s">
        <v>144</v>
      </c>
      <c r="C39" s="26" t="s">
        <v>458</v>
      </c>
      <c r="D39" s="27">
        <v>20000</v>
      </c>
      <c r="E39" s="61">
        <v>1851.1</v>
      </c>
      <c r="F39" s="62">
        <f t="shared" si="1"/>
        <v>18148.900000000001</v>
      </c>
    </row>
    <row r="40" spans="1:6" ht="135.19999999999999" customHeight="1">
      <c r="A40" s="63" t="s">
        <v>187</v>
      </c>
      <c r="B40" s="60" t="s">
        <v>144</v>
      </c>
      <c r="C40" s="26" t="s">
        <v>188</v>
      </c>
      <c r="D40" s="27">
        <v>200</v>
      </c>
      <c r="E40" s="61">
        <v>200</v>
      </c>
      <c r="F40" s="62" t="str">
        <f t="shared" si="0"/>
        <v>-</v>
      </c>
    </row>
    <row r="41" spans="1:6" ht="24.6" customHeight="1">
      <c r="A41" s="24" t="s">
        <v>169</v>
      </c>
      <c r="B41" s="60" t="s">
        <v>144</v>
      </c>
      <c r="C41" s="26" t="s">
        <v>189</v>
      </c>
      <c r="D41" s="27">
        <v>200</v>
      </c>
      <c r="E41" s="61">
        <v>200</v>
      </c>
      <c r="F41" s="62" t="str">
        <f t="shared" si="0"/>
        <v>-</v>
      </c>
    </row>
    <row r="42" spans="1:6" ht="36.950000000000003" customHeight="1">
      <c r="A42" s="24" t="s">
        <v>171</v>
      </c>
      <c r="B42" s="60" t="s">
        <v>144</v>
      </c>
      <c r="C42" s="26" t="s">
        <v>190</v>
      </c>
      <c r="D42" s="27">
        <v>200</v>
      </c>
      <c r="E42" s="61">
        <v>200</v>
      </c>
      <c r="F42" s="62" t="str">
        <f t="shared" si="0"/>
        <v>-</v>
      </c>
    </row>
    <row r="43" spans="1:6" ht="36.950000000000003" customHeight="1">
      <c r="A43" s="24" t="s">
        <v>173</v>
      </c>
      <c r="B43" s="60" t="s">
        <v>144</v>
      </c>
      <c r="C43" s="26" t="s">
        <v>191</v>
      </c>
      <c r="D43" s="27">
        <v>200</v>
      </c>
      <c r="E43" s="61">
        <v>200</v>
      </c>
      <c r="F43" s="62" t="str">
        <f t="shared" si="0"/>
        <v>-</v>
      </c>
    </row>
    <row r="44" spans="1:6">
      <c r="A44" s="48" t="s">
        <v>192</v>
      </c>
      <c r="B44" s="49" t="s">
        <v>144</v>
      </c>
      <c r="C44" s="50" t="s">
        <v>193</v>
      </c>
      <c r="D44" s="51">
        <f>D45+D88+D84+D80+D76+D73+D69</f>
        <v>220800</v>
      </c>
      <c r="E44" s="51">
        <f>E67+E76</f>
        <v>137810</v>
      </c>
      <c r="F44" s="53">
        <f t="shared" si="0"/>
        <v>82990</v>
      </c>
    </row>
    <row r="45" spans="1:6" ht="36.950000000000003" customHeight="1">
      <c r="A45" s="24" t="s">
        <v>194</v>
      </c>
      <c r="B45" s="60" t="s">
        <v>144</v>
      </c>
      <c r="C45" s="26" t="s">
        <v>195</v>
      </c>
      <c r="D45" s="27">
        <v>3000</v>
      </c>
      <c r="E45" s="61" t="s">
        <v>45</v>
      </c>
      <c r="F45" s="62">
        <f t="shared" si="0"/>
        <v>3000</v>
      </c>
    </row>
    <row r="46" spans="1:6" ht="24.6" customHeight="1">
      <c r="A46" s="24" t="s">
        <v>196</v>
      </c>
      <c r="B46" s="60" t="s">
        <v>144</v>
      </c>
      <c r="C46" s="26" t="s">
        <v>197</v>
      </c>
      <c r="D46" s="27">
        <v>1000</v>
      </c>
      <c r="E46" s="61" t="s">
        <v>45</v>
      </c>
      <c r="F46" s="62">
        <f t="shared" si="0"/>
        <v>1000</v>
      </c>
    </row>
    <row r="47" spans="1:6" ht="123" customHeight="1">
      <c r="A47" s="63" t="s">
        <v>198</v>
      </c>
      <c r="B47" s="60" t="s">
        <v>144</v>
      </c>
      <c r="C47" s="26" t="s">
        <v>199</v>
      </c>
      <c r="D47" s="27">
        <v>1000</v>
      </c>
      <c r="E47" s="61" t="s">
        <v>45</v>
      </c>
      <c r="F47" s="62">
        <f t="shared" si="0"/>
        <v>1000</v>
      </c>
    </row>
    <row r="48" spans="1:6" ht="24.6" customHeight="1">
      <c r="A48" s="24" t="s">
        <v>169</v>
      </c>
      <c r="B48" s="60" t="s">
        <v>144</v>
      </c>
      <c r="C48" s="26" t="s">
        <v>200</v>
      </c>
      <c r="D48" s="27">
        <v>1000</v>
      </c>
      <c r="E48" s="61" t="s">
        <v>45</v>
      </c>
      <c r="F48" s="62">
        <f t="shared" si="0"/>
        <v>1000</v>
      </c>
    </row>
    <row r="49" spans="1:6" ht="36.950000000000003" customHeight="1">
      <c r="A49" s="24" t="s">
        <v>171</v>
      </c>
      <c r="B49" s="60" t="s">
        <v>144</v>
      </c>
      <c r="C49" s="26" t="s">
        <v>201</v>
      </c>
      <c r="D49" s="27">
        <v>1000</v>
      </c>
      <c r="E49" s="61" t="s">
        <v>45</v>
      </c>
      <c r="F49" s="62">
        <f t="shared" si="0"/>
        <v>1000</v>
      </c>
    </row>
    <row r="50" spans="1:6" ht="36.950000000000003" customHeight="1">
      <c r="A50" s="24" t="s">
        <v>173</v>
      </c>
      <c r="B50" s="60" t="s">
        <v>144</v>
      </c>
      <c r="C50" s="26" t="s">
        <v>202</v>
      </c>
      <c r="D50" s="27">
        <v>1000</v>
      </c>
      <c r="E50" s="61" t="s">
        <v>45</v>
      </c>
      <c r="F50" s="62">
        <f t="shared" si="0"/>
        <v>1000</v>
      </c>
    </row>
    <row r="51" spans="1:6" ht="36.950000000000003" customHeight="1">
      <c r="A51" s="24" t="s">
        <v>203</v>
      </c>
      <c r="B51" s="60" t="s">
        <v>144</v>
      </c>
      <c r="C51" s="26" t="s">
        <v>204</v>
      </c>
      <c r="D51" s="27">
        <v>1000</v>
      </c>
      <c r="E51" s="61" t="s">
        <v>45</v>
      </c>
      <c r="F51" s="62">
        <f t="shared" ref="F51:F82" si="2">IF(OR(D51="-",IF(E51="-",0,E51)&gt;=IF(D51="-",0,D51)),"-",IF(D51="-",0,D51)-IF(E51="-",0,E51))</f>
        <v>1000</v>
      </c>
    </row>
    <row r="52" spans="1:6" ht="123" customHeight="1">
      <c r="A52" s="63" t="s">
        <v>205</v>
      </c>
      <c r="B52" s="60" t="s">
        <v>144</v>
      </c>
      <c r="C52" s="26" t="s">
        <v>206</v>
      </c>
      <c r="D52" s="27">
        <v>1000</v>
      </c>
      <c r="E52" s="61" t="s">
        <v>45</v>
      </c>
      <c r="F52" s="62">
        <f t="shared" si="2"/>
        <v>1000</v>
      </c>
    </row>
    <row r="53" spans="1:6" ht="24.6" customHeight="1">
      <c r="A53" s="24" t="s">
        <v>169</v>
      </c>
      <c r="B53" s="60" t="s">
        <v>144</v>
      </c>
      <c r="C53" s="26" t="s">
        <v>207</v>
      </c>
      <c r="D53" s="27">
        <v>1000</v>
      </c>
      <c r="E53" s="61" t="s">
        <v>45</v>
      </c>
      <c r="F53" s="62">
        <f t="shared" si="2"/>
        <v>1000</v>
      </c>
    </row>
    <row r="54" spans="1:6" ht="36.950000000000003" customHeight="1">
      <c r="A54" s="24" t="s">
        <v>171</v>
      </c>
      <c r="B54" s="60" t="s">
        <v>144</v>
      </c>
      <c r="C54" s="26" t="s">
        <v>208</v>
      </c>
      <c r="D54" s="27">
        <v>1000</v>
      </c>
      <c r="E54" s="61" t="s">
        <v>45</v>
      </c>
      <c r="F54" s="62">
        <f t="shared" si="2"/>
        <v>1000</v>
      </c>
    </row>
    <row r="55" spans="1:6" ht="36.950000000000003" customHeight="1">
      <c r="A55" s="24" t="s">
        <v>173</v>
      </c>
      <c r="B55" s="60" t="s">
        <v>144</v>
      </c>
      <c r="C55" s="26" t="s">
        <v>209</v>
      </c>
      <c r="D55" s="27">
        <v>1000</v>
      </c>
      <c r="E55" s="61" t="s">
        <v>45</v>
      </c>
      <c r="F55" s="62">
        <f t="shared" si="2"/>
        <v>1000</v>
      </c>
    </row>
    <row r="56" spans="1:6" ht="24.6" customHeight="1">
      <c r="A56" s="24" t="s">
        <v>210</v>
      </c>
      <c r="B56" s="60" t="s">
        <v>144</v>
      </c>
      <c r="C56" s="26" t="s">
        <v>211</v>
      </c>
      <c r="D56" s="27">
        <v>1000</v>
      </c>
      <c r="E56" s="61" t="s">
        <v>45</v>
      </c>
      <c r="F56" s="62">
        <f t="shared" si="2"/>
        <v>1000</v>
      </c>
    </row>
    <row r="57" spans="1:6" ht="123" customHeight="1">
      <c r="A57" s="63" t="s">
        <v>212</v>
      </c>
      <c r="B57" s="60" t="s">
        <v>144</v>
      </c>
      <c r="C57" s="26" t="s">
        <v>213</v>
      </c>
      <c r="D57" s="27">
        <v>1000</v>
      </c>
      <c r="E57" s="61" t="s">
        <v>45</v>
      </c>
      <c r="F57" s="62">
        <f t="shared" si="2"/>
        <v>1000</v>
      </c>
    </row>
    <row r="58" spans="1:6" ht="24.6" customHeight="1">
      <c r="A58" s="24" t="s">
        <v>169</v>
      </c>
      <c r="B58" s="60" t="s">
        <v>144</v>
      </c>
      <c r="C58" s="26" t="s">
        <v>214</v>
      </c>
      <c r="D58" s="27">
        <v>1000</v>
      </c>
      <c r="E58" s="61" t="s">
        <v>45</v>
      </c>
      <c r="F58" s="62">
        <f t="shared" si="2"/>
        <v>1000</v>
      </c>
    </row>
    <row r="59" spans="1:6" ht="36.950000000000003" customHeight="1">
      <c r="A59" s="24" t="s">
        <v>171</v>
      </c>
      <c r="B59" s="60" t="s">
        <v>144</v>
      </c>
      <c r="C59" s="26" t="s">
        <v>215</v>
      </c>
      <c r="D59" s="27">
        <v>1000</v>
      </c>
      <c r="E59" s="61" t="s">
        <v>45</v>
      </c>
      <c r="F59" s="62">
        <f t="shared" si="2"/>
        <v>1000</v>
      </c>
    </row>
    <row r="60" spans="1:6" ht="36.950000000000003" customHeight="1">
      <c r="A60" s="24" t="s">
        <v>173</v>
      </c>
      <c r="B60" s="60" t="s">
        <v>144</v>
      </c>
      <c r="C60" s="26" t="s">
        <v>216</v>
      </c>
      <c r="D60" s="27">
        <v>1000</v>
      </c>
      <c r="E60" s="61" t="s">
        <v>45</v>
      </c>
      <c r="F60" s="62">
        <f t="shared" si="2"/>
        <v>1000</v>
      </c>
    </row>
    <row r="61" spans="1:6" ht="36.950000000000003" customHeight="1">
      <c r="A61" s="24" t="s">
        <v>217</v>
      </c>
      <c r="B61" s="60" t="s">
        <v>144</v>
      </c>
      <c r="C61" s="26" t="s">
        <v>218</v>
      </c>
      <c r="D61" s="27">
        <v>1000</v>
      </c>
      <c r="E61" s="61" t="s">
        <v>45</v>
      </c>
      <c r="F61" s="62">
        <f t="shared" si="2"/>
        <v>1000</v>
      </c>
    </row>
    <row r="62" spans="1:6" ht="24.6" customHeight="1">
      <c r="A62" s="24" t="s">
        <v>219</v>
      </c>
      <c r="B62" s="60" t="s">
        <v>144</v>
      </c>
      <c r="C62" s="26" t="s">
        <v>220</v>
      </c>
      <c r="D62" s="27">
        <v>1000</v>
      </c>
      <c r="E62" s="61" t="s">
        <v>45</v>
      </c>
      <c r="F62" s="62">
        <f t="shared" si="2"/>
        <v>1000</v>
      </c>
    </row>
    <row r="63" spans="1:6" ht="98.45" customHeight="1">
      <c r="A63" s="63" t="s">
        <v>221</v>
      </c>
      <c r="B63" s="60" t="s">
        <v>144</v>
      </c>
      <c r="C63" s="26" t="s">
        <v>222</v>
      </c>
      <c r="D63" s="27">
        <v>1000</v>
      </c>
      <c r="E63" s="61" t="s">
        <v>45</v>
      </c>
      <c r="F63" s="62">
        <f t="shared" si="2"/>
        <v>1000</v>
      </c>
    </row>
    <row r="64" spans="1:6" ht="24.6" customHeight="1">
      <c r="A64" s="24" t="s">
        <v>169</v>
      </c>
      <c r="B64" s="60" t="s">
        <v>144</v>
      </c>
      <c r="C64" s="26" t="s">
        <v>223</v>
      </c>
      <c r="D64" s="27">
        <v>1000</v>
      </c>
      <c r="E64" s="61" t="s">
        <v>45</v>
      </c>
      <c r="F64" s="62">
        <f t="shared" si="2"/>
        <v>1000</v>
      </c>
    </row>
    <row r="65" spans="1:6" ht="36.950000000000003" customHeight="1">
      <c r="A65" s="24" t="s">
        <v>171</v>
      </c>
      <c r="B65" s="60" t="s">
        <v>144</v>
      </c>
      <c r="C65" s="26" t="s">
        <v>224</v>
      </c>
      <c r="D65" s="27">
        <v>1000</v>
      </c>
      <c r="E65" s="61" t="s">
        <v>45</v>
      </c>
      <c r="F65" s="62">
        <f t="shared" si="2"/>
        <v>1000</v>
      </c>
    </row>
    <row r="66" spans="1:6" ht="36.950000000000003" customHeight="1">
      <c r="A66" s="24" t="s">
        <v>173</v>
      </c>
      <c r="B66" s="60" t="s">
        <v>144</v>
      </c>
      <c r="C66" s="26" t="s">
        <v>225</v>
      </c>
      <c r="D66" s="27">
        <v>1000</v>
      </c>
      <c r="E66" s="61" t="s">
        <v>45</v>
      </c>
      <c r="F66" s="62">
        <f t="shared" si="2"/>
        <v>1000</v>
      </c>
    </row>
    <row r="67" spans="1:6" ht="24.6" customHeight="1">
      <c r="A67" s="24" t="s">
        <v>183</v>
      </c>
      <c r="B67" s="60" t="s">
        <v>144</v>
      </c>
      <c r="C67" s="26" t="s">
        <v>226</v>
      </c>
      <c r="D67" s="27">
        <v>79800</v>
      </c>
      <c r="E67" s="61">
        <f>E68</f>
        <v>26450</v>
      </c>
      <c r="F67" s="62">
        <f t="shared" si="2"/>
        <v>53350</v>
      </c>
    </row>
    <row r="68" spans="1:6">
      <c r="A68" s="24" t="s">
        <v>185</v>
      </c>
      <c r="B68" s="60" t="s">
        <v>144</v>
      </c>
      <c r="C68" s="26" t="s">
        <v>227</v>
      </c>
      <c r="D68" s="27">
        <v>79800</v>
      </c>
      <c r="E68" s="61">
        <f>E69+E88</f>
        <v>26450</v>
      </c>
      <c r="F68" s="62">
        <f t="shared" si="2"/>
        <v>53350</v>
      </c>
    </row>
    <row r="69" spans="1:6" ht="98.45" customHeight="1">
      <c r="A69" s="63" t="s">
        <v>228</v>
      </c>
      <c r="B69" s="60" t="s">
        <v>144</v>
      </c>
      <c r="C69" s="26" t="s">
        <v>229</v>
      </c>
      <c r="D69" s="27">
        <v>10000</v>
      </c>
      <c r="E69" s="61">
        <v>6450</v>
      </c>
      <c r="F69" s="62">
        <f t="shared" si="2"/>
        <v>3550</v>
      </c>
    </row>
    <row r="70" spans="1:6" ht="24.6" customHeight="1">
      <c r="A70" s="24" t="s">
        <v>169</v>
      </c>
      <c r="B70" s="60" t="s">
        <v>144</v>
      </c>
      <c r="C70" s="26" t="s">
        <v>230</v>
      </c>
      <c r="D70" s="27">
        <v>10000</v>
      </c>
      <c r="E70" s="61">
        <v>6450</v>
      </c>
      <c r="F70" s="62">
        <f t="shared" si="2"/>
        <v>3550</v>
      </c>
    </row>
    <row r="71" spans="1:6" ht="36.950000000000003" customHeight="1">
      <c r="A71" s="24" t="s">
        <v>171</v>
      </c>
      <c r="B71" s="60" t="s">
        <v>144</v>
      </c>
      <c r="C71" s="26" t="s">
        <v>231</v>
      </c>
      <c r="D71" s="27">
        <v>10000</v>
      </c>
      <c r="E71" s="61">
        <v>6450</v>
      </c>
      <c r="F71" s="62">
        <f t="shared" si="2"/>
        <v>3550</v>
      </c>
    </row>
    <row r="72" spans="1:6" ht="36.950000000000003" customHeight="1">
      <c r="A72" s="24" t="s">
        <v>173</v>
      </c>
      <c r="B72" s="60" t="s">
        <v>144</v>
      </c>
      <c r="C72" s="26" t="s">
        <v>232</v>
      </c>
      <c r="D72" s="27">
        <v>10000</v>
      </c>
      <c r="E72" s="61">
        <v>6450</v>
      </c>
      <c r="F72" s="62">
        <f t="shared" si="2"/>
        <v>3550</v>
      </c>
    </row>
    <row r="73" spans="1:6" ht="36.950000000000003" customHeight="1">
      <c r="A73" s="24" t="s">
        <v>233</v>
      </c>
      <c r="B73" s="60" t="s">
        <v>144</v>
      </c>
      <c r="C73" s="26" t="s">
        <v>234</v>
      </c>
      <c r="D73" s="27">
        <v>2000</v>
      </c>
      <c r="E73" s="61" t="s">
        <v>45</v>
      </c>
      <c r="F73" s="62">
        <f t="shared" si="2"/>
        <v>2000</v>
      </c>
    </row>
    <row r="74" spans="1:6">
      <c r="A74" s="24" t="s">
        <v>235</v>
      </c>
      <c r="B74" s="60" t="s">
        <v>144</v>
      </c>
      <c r="C74" s="26" t="s">
        <v>236</v>
      </c>
      <c r="D74" s="27">
        <v>2000</v>
      </c>
      <c r="E74" s="61" t="s">
        <v>45</v>
      </c>
      <c r="F74" s="62">
        <f t="shared" si="2"/>
        <v>2000</v>
      </c>
    </row>
    <row r="75" spans="1:6">
      <c r="A75" s="24" t="s">
        <v>134</v>
      </c>
      <c r="B75" s="60" t="s">
        <v>144</v>
      </c>
      <c r="C75" s="26" t="s">
        <v>237</v>
      </c>
      <c r="D75" s="27">
        <v>2000</v>
      </c>
      <c r="E75" s="61" t="s">
        <v>45</v>
      </c>
      <c r="F75" s="62">
        <f t="shared" si="2"/>
        <v>2000</v>
      </c>
    </row>
    <row r="76" spans="1:6" ht="72" customHeight="1">
      <c r="A76" s="63" t="s">
        <v>489</v>
      </c>
      <c r="B76" s="60" t="s">
        <v>144</v>
      </c>
      <c r="C76" s="26" t="s">
        <v>490</v>
      </c>
      <c r="D76" s="27">
        <v>111500</v>
      </c>
      <c r="E76" s="61">
        <v>111360</v>
      </c>
      <c r="F76" s="62">
        <f t="shared" ref="F76:F79" si="3">IF(OR(D76="-",IF(E76="-",0,E76)&gt;=IF(D76="-",0,D76)),"-",IF(D76="-",0,D76)-IF(E76="-",0,E76))</f>
        <v>140</v>
      </c>
    </row>
    <row r="77" spans="1:6" ht="24.6" customHeight="1">
      <c r="A77" s="24" t="s">
        <v>169</v>
      </c>
      <c r="B77" s="60" t="s">
        <v>144</v>
      </c>
      <c r="C77" s="26" t="s">
        <v>491</v>
      </c>
      <c r="D77" s="27">
        <v>111500</v>
      </c>
      <c r="E77" s="61">
        <v>111360</v>
      </c>
      <c r="F77" s="62">
        <f t="shared" si="3"/>
        <v>140</v>
      </c>
    </row>
    <row r="78" spans="1:6" ht="36.950000000000003" customHeight="1">
      <c r="A78" s="24" t="s">
        <v>171</v>
      </c>
      <c r="B78" s="60" t="s">
        <v>144</v>
      </c>
      <c r="C78" s="26" t="s">
        <v>492</v>
      </c>
      <c r="D78" s="27">
        <v>111500</v>
      </c>
      <c r="E78" s="61">
        <v>111360</v>
      </c>
      <c r="F78" s="62">
        <f t="shared" si="3"/>
        <v>140</v>
      </c>
    </row>
    <row r="79" spans="1:6" ht="36.950000000000003" customHeight="1">
      <c r="A79" s="24" t="s">
        <v>173</v>
      </c>
      <c r="B79" s="60" t="s">
        <v>144</v>
      </c>
      <c r="C79" s="26" t="s">
        <v>493</v>
      </c>
      <c r="D79" s="27">
        <v>111500</v>
      </c>
      <c r="E79" s="61">
        <v>111360</v>
      </c>
      <c r="F79" s="62">
        <f t="shared" si="3"/>
        <v>140</v>
      </c>
    </row>
    <row r="80" spans="1:6" ht="123" customHeight="1">
      <c r="A80" s="63" t="s">
        <v>238</v>
      </c>
      <c r="B80" s="60" t="s">
        <v>144</v>
      </c>
      <c r="C80" s="26" t="s">
        <v>239</v>
      </c>
      <c r="D80" s="27">
        <v>24800</v>
      </c>
      <c r="E80" s="61" t="s">
        <v>45</v>
      </c>
      <c r="F80" s="62">
        <f t="shared" si="2"/>
        <v>24800</v>
      </c>
    </row>
    <row r="81" spans="1:6" ht="24.6" customHeight="1">
      <c r="A81" s="24" t="s">
        <v>169</v>
      </c>
      <c r="B81" s="60" t="s">
        <v>144</v>
      </c>
      <c r="C81" s="26" t="s">
        <v>240</v>
      </c>
      <c r="D81" s="27">
        <v>24800</v>
      </c>
      <c r="E81" s="61" t="s">
        <v>45</v>
      </c>
      <c r="F81" s="62">
        <f t="shared" si="2"/>
        <v>24800</v>
      </c>
    </row>
    <row r="82" spans="1:6" ht="36.950000000000003" customHeight="1">
      <c r="A82" s="24" t="s">
        <v>171</v>
      </c>
      <c r="B82" s="60" t="s">
        <v>144</v>
      </c>
      <c r="C82" s="26" t="s">
        <v>241</v>
      </c>
      <c r="D82" s="27">
        <v>24800</v>
      </c>
      <c r="E82" s="61" t="s">
        <v>45</v>
      </c>
      <c r="F82" s="62">
        <f t="shared" si="2"/>
        <v>24800</v>
      </c>
    </row>
    <row r="83" spans="1:6" ht="36.950000000000003" customHeight="1">
      <c r="A83" s="24" t="s">
        <v>173</v>
      </c>
      <c r="B83" s="60" t="s">
        <v>144</v>
      </c>
      <c r="C83" s="26" t="s">
        <v>242</v>
      </c>
      <c r="D83" s="27">
        <v>24800</v>
      </c>
      <c r="E83" s="61" t="s">
        <v>45</v>
      </c>
      <c r="F83" s="62">
        <f t="shared" ref="F83:F128" si="4">IF(OR(D83="-",IF(E83="-",0,E83)&gt;=IF(D83="-",0,D83)),"-",IF(D83="-",0,D83)-IF(E83="-",0,E83))</f>
        <v>24800</v>
      </c>
    </row>
    <row r="84" spans="1:6" ht="72.75" customHeight="1">
      <c r="A84" s="63" t="s">
        <v>494</v>
      </c>
      <c r="B84" s="60" t="s">
        <v>144</v>
      </c>
      <c r="C84" s="26" t="s">
        <v>495</v>
      </c>
      <c r="D84" s="27">
        <v>34500</v>
      </c>
      <c r="E84" s="61">
        <v>0</v>
      </c>
      <c r="F84" s="62">
        <f t="shared" si="4"/>
        <v>34500</v>
      </c>
    </row>
    <row r="85" spans="1:6" ht="24.6" customHeight="1">
      <c r="A85" s="24" t="s">
        <v>169</v>
      </c>
      <c r="B85" s="60" t="s">
        <v>144</v>
      </c>
      <c r="C85" s="26" t="s">
        <v>496</v>
      </c>
      <c r="D85" s="27">
        <v>34500</v>
      </c>
      <c r="E85" s="61">
        <v>0</v>
      </c>
      <c r="F85" s="62">
        <f t="shared" si="4"/>
        <v>34500</v>
      </c>
    </row>
    <row r="86" spans="1:6" ht="36.950000000000003" customHeight="1">
      <c r="A86" s="24" t="s">
        <v>171</v>
      </c>
      <c r="B86" s="60" t="s">
        <v>144</v>
      </c>
      <c r="C86" s="26" t="s">
        <v>497</v>
      </c>
      <c r="D86" s="27">
        <v>34500</v>
      </c>
      <c r="E86" s="61">
        <v>0</v>
      </c>
      <c r="F86" s="62">
        <f t="shared" si="4"/>
        <v>34500</v>
      </c>
    </row>
    <row r="87" spans="1:6" ht="36.950000000000003" customHeight="1">
      <c r="A87" s="24" t="s">
        <v>173</v>
      </c>
      <c r="B87" s="60" t="s">
        <v>144</v>
      </c>
      <c r="C87" s="26" t="s">
        <v>498</v>
      </c>
      <c r="D87" s="27">
        <v>34500</v>
      </c>
      <c r="E87" s="61">
        <v>0</v>
      </c>
      <c r="F87" s="62">
        <f t="shared" si="4"/>
        <v>34500</v>
      </c>
    </row>
    <row r="88" spans="1:6" ht="36.950000000000003" customHeight="1">
      <c r="A88" s="24" t="s">
        <v>243</v>
      </c>
      <c r="B88" s="60" t="s">
        <v>144</v>
      </c>
      <c r="C88" s="26" t="s">
        <v>244</v>
      </c>
      <c r="D88" s="27">
        <v>35000</v>
      </c>
      <c r="E88" s="61">
        <v>20000</v>
      </c>
      <c r="F88" s="62">
        <f t="shared" si="4"/>
        <v>15000</v>
      </c>
    </row>
    <row r="89" spans="1:6">
      <c r="A89" s="24" t="s">
        <v>177</v>
      </c>
      <c r="B89" s="60" t="s">
        <v>144</v>
      </c>
      <c r="C89" s="26" t="s">
        <v>245</v>
      </c>
      <c r="D89" s="27">
        <v>35000</v>
      </c>
      <c r="E89" s="61">
        <v>20000</v>
      </c>
      <c r="F89" s="62">
        <f t="shared" si="4"/>
        <v>15000</v>
      </c>
    </row>
    <row r="90" spans="1:6">
      <c r="A90" s="24" t="s">
        <v>179</v>
      </c>
      <c r="B90" s="60" t="s">
        <v>144</v>
      </c>
      <c r="C90" s="26" t="s">
        <v>246</v>
      </c>
      <c r="D90" s="27">
        <v>35000</v>
      </c>
      <c r="E90" s="61">
        <v>20000</v>
      </c>
      <c r="F90" s="62">
        <f t="shared" si="4"/>
        <v>15000</v>
      </c>
    </row>
    <row r="91" spans="1:6">
      <c r="A91" s="24" t="s">
        <v>247</v>
      </c>
      <c r="B91" s="60" t="s">
        <v>144</v>
      </c>
      <c r="C91" s="26" t="s">
        <v>248</v>
      </c>
      <c r="D91" s="27">
        <v>35000</v>
      </c>
      <c r="E91" s="61">
        <v>20000</v>
      </c>
      <c r="F91" s="62">
        <f t="shared" si="4"/>
        <v>15000</v>
      </c>
    </row>
    <row r="92" spans="1:6">
      <c r="A92" s="48" t="s">
        <v>249</v>
      </c>
      <c r="B92" s="49" t="s">
        <v>144</v>
      </c>
      <c r="C92" s="50" t="s">
        <v>250</v>
      </c>
      <c r="D92" s="51">
        <v>231100</v>
      </c>
      <c r="E92" s="52">
        <f t="shared" ref="E92:E98" si="5">E93</f>
        <v>120710.66</v>
      </c>
      <c r="F92" s="53">
        <f t="shared" si="4"/>
        <v>110389.34</v>
      </c>
    </row>
    <row r="93" spans="1:6">
      <c r="A93" s="48" t="s">
        <v>251</v>
      </c>
      <c r="B93" s="49" t="s">
        <v>144</v>
      </c>
      <c r="C93" s="50" t="s">
        <v>252</v>
      </c>
      <c r="D93" s="51">
        <v>231100</v>
      </c>
      <c r="E93" s="52">
        <f t="shared" si="5"/>
        <v>120710.66</v>
      </c>
      <c r="F93" s="53">
        <f t="shared" si="4"/>
        <v>110389.34</v>
      </c>
    </row>
    <row r="94" spans="1:6" ht="24.6" customHeight="1">
      <c r="A94" s="24" t="s">
        <v>183</v>
      </c>
      <c r="B94" s="60" t="s">
        <v>144</v>
      </c>
      <c r="C94" s="26" t="s">
        <v>253</v>
      </c>
      <c r="D94" s="27">
        <v>231100</v>
      </c>
      <c r="E94" s="61">
        <f t="shared" si="5"/>
        <v>120710.66</v>
      </c>
      <c r="F94" s="62">
        <f t="shared" si="4"/>
        <v>110389.34</v>
      </c>
    </row>
    <row r="95" spans="1:6">
      <c r="A95" s="24" t="s">
        <v>185</v>
      </c>
      <c r="B95" s="60" t="s">
        <v>144</v>
      </c>
      <c r="C95" s="26" t="s">
        <v>254</v>
      </c>
      <c r="D95" s="27">
        <v>231100</v>
      </c>
      <c r="E95" s="61">
        <f t="shared" si="5"/>
        <v>120710.66</v>
      </c>
      <c r="F95" s="62">
        <f t="shared" si="4"/>
        <v>110389.34</v>
      </c>
    </row>
    <row r="96" spans="1:6" ht="73.7" customHeight="1">
      <c r="A96" s="63" t="s">
        <v>255</v>
      </c>
      <c r="B96" s="60" t="s">
        <v>144</v>
      </c>
      <c r="C96" s="26" t="s">
        <v>256</v>
      </c>
      <c r="D96" s="27">
        <v>231100</v>
      </c>
      <c r="E96" s="61">
        <f t="shared" si="5"/>
        <v>120710.66</v>
      </c>
      <c r="F96" s="62">
        <f t="shared" si="4"/>
        <v>110389.34</v>
      </c>
    </row>
    <row r="97" spans="1:6" ht="61.5" customHeight="1">
      <c r="A97" s="24" t="s">
        <v>157</v>
      </c>
      <c r="B97" s="60" t="s">
        <v>144</v>
      </c>
      <c r="C97" s="26" t="s">
        <v>257</v>
      </c>
      <c r="D97" s="27">
        <v>231100</v>
      </c>
      <c r="E97" s="61">
        <f>E98</f>
        <v>120710.66</v>
      </c>
      <c r="F97" s="62">
        <f t="shared" si="4"/>
        <v>110389.34</v>
      </c>
    </row>
    <row r="98" spans="1:6" ht="24.6" customHeight="1">
      <c r="A98" s="24" t="s">
        <v>159</v>
      </c>
      <c r="B98" s="60" t="s">
        <v>144</v>
      </c>
      <c r="C98" s="26" t="s">
        <v>258</v>
      </c>
      <c r="D98" s="27">
        <v>231100</v>
      </c>
      <c r="E98" s="61">
        <f>E99+E100</f>
        <v>120710.66</v>
      </c>
      <c r="F98" s="62">
        <f t="shared" si="4"/>
        <v>110389.34</v>
      </c>
    </row>
    <row r="99" spans="1:6" ht="24.6" customHeight="1">
      <c r="A99" s="24" t="s">
        <v>161</v>
      </c>
      <c r="B99" s="60" t="s">
        <v>144</v>
      </c>
      <c r="C99" s="26" t="s">
        <v>259</v>
      </c>
      <c r="D99" s="27">
        <v>192600</v>
      </c>
      <c r="E99" s="61">
        <v>106901.53</v>
      </c>
      <c r="F99" s="62">
        <f t="shared" si="4"/>
        <v>85698.47</v>
      </c>
    </row>
    <row r="100" spans="1:6" ht="49.15" customHeight="1">
      <c r="A100" s="24" t="s">
        <v>165</v>
      </c>
      <c r="B100" s="60" t="s">
        <v>144</v>
      </c>
      <c r="C100" s="26" t="s">
        <v>260</v>
      </c>
      <c r="D100" s="27">
        <v>38500</v>
      </c>
      <c r="E100" s="61">
        <v>13809.13</v>
      </c>
      <c r="F100" s="62">
        <f t="shared" si="4"/>
        <v>24690.870000000003</v>
      </c>
    </row>
    <row r="101" spans="1:6" ht="24.6" customHeight="1">
      <c r="A101" s="48" t="s">
        <v>261</v>
      </c>
      <c r="B101" s="49" t="s">
        <v>144</v>
      </c>
      <c r="C101" s="50" t="s">
        <v>262</v>
      </c>
      <c r="D101" s="51">
        <v>427100</v>
      </c>
      <c r="E101" s="52">
        <f>E102</f>
        <v>406866</v>
      </c>
      <c r="F101" s="53">
        <f t="shared" si="4"/>
        <v>20234</v>
      </c>
    </row>
    <row r="102" spans="1:6" ht="36.950000000000003" customHeight="1">
      <c r="A102" s="48" t="s">
        <v>263</v>
      </c>
      <c r="B102" s="49" t="s">
        <v>144</v>
      </c>
      <c r="C102" s="50" t="s">
        <v>264</v>
      </c>
      <c r="D102" s="51">
        <v>427100</v>
      </c>
      <c r="E102" s="52">
        <f>E103</f>
        <v>406866</v>
      </c>
      <c r="F102" s="53">
        <f t="shared" si="4"/>
        <v>20234</v>
      </c>
    </row>
    <row r="103" spans="1:6" ht="61.5" customHeight="1">
      <c r="A103" s="24" t="s">
        <v>265</v>
      </c>
      <c r="B103" s="60" t="s">
        <v>144</v>
      </c>
      <c r="C103" s="26" t="s">
        <v>266</v>
      </c>
      <c r="D103" s="27">
        <v>427100</v>
      </c>
      <c r="E103" s="61">
        <f>E104</f>
        <v>406866</v>
      </c>
      <c r="F103" s="62">
        <f t="shared" si="4"/>
        <v>20234</v>
      </c>
    </row>
    <row r="104" spans="1:6">
      <c r="A104" s="24" t="s">
        <v>267</v>
      </c>
      <c r="B104" s="60" t="s">
        <v>144</v>
      </c>
      <c r="C104" s="26" t="s">
        <v>268</v>
      </c>
      <c r="D104" s="27">
        <v>424100</v>
      </c>
      <c r="E104" s="61">
        <f>32800+E109</f>
        <v>406866</v>
      </c>
      <c r="F104" s="62">
        <f t="shared" si="4"/>
        <v>17234</v>
      </c>
    </row>
    <row r="105" spans="1:6" ht="110.65" customHeight="1">
      <c r="A105" s="63" t="s">
        <v>269</v>
      </c>
      <c r="B105" s="60" t="s">
        <v>144</v>
      </c>
      <c r="C105" s="26" t="s">
        <v>270</v>
      </c>
      <c r="D105" s="27">
        <v>50000</v>
      </c>
      <c r="E105" s="61">
        <v>32800</v>
      </c>
      <c r="F105" s="62">
        <f t="shared" si="4"/>
        <v>17200</v>
      </c>
    </row>
    <row r="106" spans="1:6" ht="24.6" customHeight="1">
      <c r="A106" s="24" t="s">
        <v>169</v>
      </c>
      <c r="B106" s="60" t="s">
        <v>144</v>
      </c>
      <c r="C106" s="26" t="s">
        <v>271</v>
      </c>
      <c r="D106" s="27">
        <v>50000</v>
      </c>
      <c r="E106" s="61">
        <v>32800</v>
      </c>
      <c r="F106" s="62">
        <f t="shared" si="4"/>
        <v>17200</v>
      </c>
    </row>
    <row r="107" spans="1:6" ht="36.950000000000003" customHeight="1">
      <c r="A107" s="24" t="s">
        <v>171</v>
      </c>
      <c r="B107" s="60" t="s">
        <v>144</v>
      </c>
      <c r="C107" s="26" t="s">
        <v>272</v>
      </c>
      <c r="D107" s="27">
        <v>50000</v>
      </c>
      <c r="E107" s="61">
        <v>32800</v>
      </c>
      <c r="F107" s="62">
        <f t="shared" si="4"/>
        <v>17200</v>
      </c>
    </row>
    <row r="108" spans="1:6" ht="36.950000000000003" customHeight="1">
      <c r="A108" s="24" t="s">
        <v>173</v>
      </c>
      <c r="B108" s="60" t="s">
        <v>144</v>
      </c>
      <c r="C108" s="26" t="s">
        <v>273</v>
      </c>
      <c r="D108" s="27">
        <v>50000</v>
      </c>
      <c r="E108" s="61">
        <v>32800</v>
      </c>
      <c r="F108" s="62">
        <f t="shared" si="4"/>
        <v>17200</v>
      </c>
    </row>
    <row r="109" spans="1:6" ht="56.25" customHeight="1">
      <c r="A109" s="93" t="s">
        <v>444</v>
      </c>
      <c r="B109" s="60" t="s">
        <v>144</v>
      </c>
      <c r="C109" s="26" t="s">
        <v>447</v>
      </c>
      <c r="D109" s="27">
        <v>374100</v>
      </c>
      <c r="E109" s="61">
        <v>374066</v>
      </c>
      <c r="F109" s="62">
        <f t="shared" ref="F109:F111" si="6">IF(OR(D109="-",IF(E109="-",0,E109)&gt;=IF(D109="-",0,D109)),"-",IF(D109="-",0,D109)-IF(E109="-",0,E109))</f>
        <v>34</v>
      </c>
    </row>
    <row r="110" spans="1:6" ht="36.950000000000003" customHeight="1">
      <c r="A110" s="24" t="s">
        <v>171</v>
      </c>
      <c r="B110" s="60" t="s">
        <v>144</v>
      </c>
      <c r="C110" s="26" t="s">
        <v>446</v>
      </c>
      <c r="D110" s="27">
        <v>374100</v>
      </c>
      <c r="E110" s="61">
        <v>374066</v>
      </c>
      <c r="F110" s="62">
        <f t="shared" si="6"/>
        <v>34</v>
      </c>
    </row>
    <row r="111" spans="1:6" ht="36.950000000000003" customHeight="1">
      <c r="A111" s="24" t="s">
        <v>173</v>
      </c>
      <c r="B111" s="60" t="s">
        <v>144</v>
      </c>
      <c r="C111" s="26" t="s">
        <v>445</v>
      </c>
      <c r="D111" s="27">
        <v>374100</v>
      </c>
      <c r="E111" s="61">
        <v>374066</v>
      </c>
      <c r="F111" s="62">
        <f t="shared" si="6"/>
        <v>34</v>
      </c>
    </row>
    <row r="112" spans="1:6" ht="24.6" customHeight="1">
      <c r="A112" s="24" t="s">
        <v>274</v>
      </c>
      <c r="B112" s="60" t="s">
        <v>144</v>
      </c>
      <c r="C112" s="26" t="s">
        <v>275</v>
      </c>
      <c r="D112" s="27">
        <v>3000</v>
      </c>
      <c r="E112" s="61" t="s">
        <v>45</v>
      </c>
      <c r="F112" s="62">
        <f t="shared" si="4"/>
        <v>3000</v>
      </c>
    </row>
    <row r="113" spans="1:6" ht="98.45" customHeight="1">
      <c r="A113" s="63" t="s">
        <v>276</v>
      </c>
      <c r="B113" s="60" t="s">
        <v>144</v>
      </c>
      <c r="C113" s="26" t="s">
        <v>277</v>
      </c>
      <c r="D113" s="27">
        <v>3000</v>
      </c>
      <c r="E113" s="61" t="s">
        <v>45</v>
      </c>
      <c r="F113" s="62">
        <f t="shared" si="4"/>
        <v>3000</v>
      </c>
    </row>
    <row r="114" spans="1:6" ht="24.6" customHeight="1">
      <c r="A114" s="24" t="s">
        <v>169</v>
      </c>
      <c r="B114" s="60" t="s">
        <v>144</v>
      </c>
      <c r="C114" s="26" t="s">
        <v>278</v>
      </c>
      <c r="D114" s="27">
        <v>3000</v>
      </c>
      <c r="E114" s="61" t="s">
        <v>45</v>
      </c>
      <c r="F114" s="62">
        <f t="shared" si="4"/>
        <v>3000</v>
      </c>
    </row>
    <row r="115" spans="1:6" ht="36.950000000000003" customHeight="1">
      <c r="A115" s="24" t="s">
        <v>171</v>
      </c>
      <c r="B115" s="60" t="s">
        <v>144</v>
      </c>
      <c r="C115" s="26" t="s">
        <v>279</v>
      </c>
      <c r="D115" s="27">
        <v>3000</v>
      </c>
      <c r="E115" s="61" t="s">
        <v>45</v>
      </c>
      <c r="F115" s="62">
        <f t="shared" si="4"/>
        <v>3000</v>
      </c>
    </row>
    <row r="116" spans="1:6" ht="36.950000000000003" customHeight="1">
      <c r="A116" s="24" t="s">
        <v>173</v>
      </c>
      <c r="B116" s="60" t="s">
        <v>144</v>
      </c>
      <c r="C116" s="26" t="s">
        <v>280</v>
      </c>
      <c r="D116" s="27">
        <v>3000</v>
      </c>
      <c r="E116" s="61" t="s">
        <v>45</v>
      </c>
      <c r="F116" s="62">
        <f t="shared" si="4"/>
        <v>3000</v>
      </c>
    </row>
    <row r="117" spans="1:6">
      <c r="A117" s="48" t="s">
        <v>281</v>
      </c>
      <c r="B117" s="49" t="s">
        <v>144</v>
      </c>
      <c r="C117" s="50" t="s">
        <v>282</v>
      </c>
      <c r="D117" s="51">
        <f>D118+D125</f>
        <v>1713200</v>
      </c>
      <c r="E117" s="51">
        <f>E118+E125</f>
        <v>729126.16</v>
      </c>
      <c r="F117" s="53">
        <f t="shared" si="4"/>
        <v>984073.84</v>
      </c>
    </row>
    <row r="118" spans="1:6" ht="36.950000000000003" customHeight="1">
      <c r="A118" s="94" t="s">
        <v>483</v>
      </c>
      <c r="B118" s="60" t="s">
        <v>144</v>
      </c>
      <c r="C118" s="26" t="s">
        <v>486</v>
      </c>
      <c r="D118" s="27">
        <v>30000</v>
      </c>
      <c r="E118" s="61">
        <v>30000</v>
      </c>
      <c r="F118" s="62" t="str">
        <f t="shared" si="4"/>
        <v>-</v>
      </c>
    </row>
    <row r="119" spans="1:6" ht="36.950000000000003" customHeight="1">
      <c r="A119" s="24" t="s">
        <v>285</v>
      </c>
      <c r="B119" s="60" t="s">
        <v>144</v>
      </c>
      <c r="C119" s="26" t="s">
        <v>486</v>
      </c>
      <c r="D119" s="27">
        <v>30000</v>
      </c>
      <c r="E119" s="61">
        <v>30000</v>
      </c>
      <c r="F119" s="62" t="str">
        <f t="shared" ref="F119:F124" si="7">IF(OR(D119="-",IF(E119="-",0,E119)&gt;=IF(D119="-",0,D119)),"-",IF(D119="-",0,D119)-IF(E119="-",0,E119))</f>
        <v>-</v>
      </c>
    </row>
    <row r="120" spans="1:6" ht="36.950000000000003" customHeight="1">
      <c r="A120" s="24" t="s">
        <v>485</v>
      </c>
      <c r="B120" s="60" t="s">
        <v>144</v>
      </c>
      <c r="C120" s="26" t="s">
        <v>487</v>
      </c>
      <c r="D120" s="27">
        <v>30000</v>
      </c>
      <c r="E120" s="61">
        <f t="shared" ref="E120:E123" si="8">E121</f>
        <v>30000</v>
      </c>
      <c r="F120" s="62" t="str">
        <f t="shared" si="7"/>
        <v>-</v>
      </c>
    </row>
    <row r="121" spans="1:6" ht="69.75" customHeight="1">
      <c r="A121" s="63" t="s">
        <v>484</v>
      </c>
      <c r="B121" s="60" t="s">
        <v>144</v>
      </c>
      <c r="C121" s="26" t="s">
        <v>488</v>
      </c>
      <c r="D121" s="27">
        <v>30000</v>
      </c>
      <c r="E121" s="61">
        <f t="shared" si="8"/>
        <v>30000</v>
      </c>
      <c r="F121" s="62" t="str">
        <f t="shared" si="7"/>
        <v>-</v>
      </c>
    </row>
    <row r="122" spans="1:6" ht="24.6" customHeight="1">
      <c r="A122" s="24" t="s">
        <v>169</v>
      </c>
      <c r="B122" s="60" t="s">
        <v>144</v>
      </c>
      <c r="C122" s="26" t="s">
        <v>499</v>
      </c>
      <c r="D122" s="27">
        <v>30000</v>
      </c>
      <c r="E122" s="61">
        <f t="shared" si="8"/>
        <v>30000</v>
      </c>
      <c r="F122" s="62" t="str">
        <f t="shared" si="7"/>
        <v>-</v>
      </c>
    </row>
    <row r="123" spans="1:6" ht="36.950000000000003" customHeight="1">
      <c r="A123" s="24" t="s">
        <v>171</v>
      </c>
      <c r="B123" s="60" t="s">
        <v>144</v>
      </c>
      <c r="C123" s="26" t="s">
        <v>500</v>
      </c>
      <c r="D123" s="27">
        <v>30000</v>
      </c>
      <c r="E123" s="61">
        <f t="shared" si="8"/>
        <v>30000</v>
      </c>
      <c r="F123" s="62" t="str">
        <f t="shared" si="7"/>
        <v>-</v>
      </c>
    </row>
    <row r="124" spans="1:6" ht="36.950000000000003" customHeight="1">
      <c r="A124" s="24" t="s">
        <v>173</v>
      </c>
      <c r="B124" s="60" t="s">
        <v>144</v>
      </c>
      <c r="C124" s="26" t="s">
        <v>508</v>
      </c>
      <c r="D124" s="27">
        <v>30000</v>
      </c>
      <c r="E124" s="61">
        <v>30000</v>
      </c>
      <c r="F124" s="62" t="str">
        <f t="shared" si="7"/>
        <v>-</v>
      </c>
    </row>
    <row r="125" spans="1:6">
      <c r="A125" s="48" t="s">
        <v>283</v>
      </c>
      <c r="B125" s="49" t="s">
        <v>144</v>
      </c>
      <c r="C125" s="50" t="s">
        <v>284</v>
      </c>
      <c r="D125" s="51">
        <f>D126</f>
        <v>1683200</v>
      </c>
      <c r="E125" s="51">
        <f>E126</f>
        <v>699126.16</v>
      </c>
      <c r="F125" s="53">
        <f t="shared" si="4"/>
        <v>984073.84</v>
      </c>
    </row>
    <row r="126" spans="1:6" ht="36.950000000000003" customHeight="1">
      <c r="A126" s="24" t="s">
        <v>285</v>
      </c>
      <c r="B126" s="60" t="s">
        <v>144</v>
      </c>
      <c r="C126" s="26" t="s">
        <v>286</v>
      </c>
      <c r="D126" s="27">
        <f>D127+D133+D137+D141+D145+D149</f>
        <v>1683200</v>
      </c>
      <c r="E126" s="61">
        <f>E127+E137+E133+E141+E149</f>
        <v>699126.16</v>
      </c>
      <c r="F126" s="62">
        <f t="shared" si="4"/>
        <v>984073.84</v>
      </c>
    </row>
    <row r="127" spans="1:6" ht="36.950000000000003" customHeight="1">
      <c r="A127" s="24" t="s">
        <v>287</v>
      </c>
      <c r="B127" s="60" t="s">
        <v>144</v>
      </c>
      <c r="C127" s="26" t="s">
        <v>288</v>
      </c>
      <c r="D127" s="27">
        <v>1161900</v>
      </c>
      <c r="E127" s="61">
        <f t="shared" ref="E127:E130" si="9">E128</f>
        <v>355114.02</v>
      </c>
      <c r="F127" s="62">
        <f t="shared" si="4"/>
        <v>806785.98</v>
      </c>
    </row>
    <row r="128" spans="1:6" ht="123" customHeight="1">
      <c r="A128" s="63" t="s">
        <v>289</v>
      </c>
      <c r="B128" s="60" t="s">
        <v>144</v>
      </c>
      <c r="C128" s="26" t="s">
        <v>290</v>
      </c>
      <c r="D128" s="27">
        <v>1161900</v>
      </c>
      <c r="E128" s="61">
        <f t="shared" si="9"/>
        <v>355114.02</v>
      </c>
      <c r="F128" s="62">
        <f t="shared" si="4"/>
        <v>806785.98</v>
      </c>
    </row>
    <row r="129" spans="1:6" ht="24.6" customHeight="1">
      <c r="A129" s="24" t="s">
        <v>169</v>
      </c>
      <c r="B129" s="60" t="s">
        <v>144</v>
      </c>
      <c r="C129" s="26" t="s">
        <v>291</v>
      </c>
      <c r="D129" s="27">
        <v>1161900</v>
      </c>
      <c r="E129" s="61">
        <f t="shared" si="9"/>
        <v>355114.02</v>
      </c>
      <c r="F129" s="62">
        <f t="shared" ref="F129:F164" si="10">IF(OR(D129="-",IF(E129="-",0,E129)&gt;=IF(D129="-",0,D129)),"-",IF(D129="-",0,D129)-IF(E129="-",0,E129))</f>
        <v>806785.98</v>
      </c>
    </row>
    <row r="130" spans="1:6" ht="36.950000000000003" customHeight="1">
      <c r="A130" s="24" t="s">
        <v>171</v>
      </c>
      <c r="B130" s="60" t="s">
        <v>144</v>
      </c>
      <c r="C130" s="26" t="s">
        <v>292</v>
      </c>
      <c r="D130" s="27">
        <v>1161900</v>
      </c>
      <c r="E130" s="61">
        <f t="shared" si="9"/>
        <v>355114.02</v>
      </c>
      <c r="F130" s="62">
        <f t="shared" si="10"/>
        <v>806785.98</v>
      </c>
    </row>
    <row r="131" spans="1:6" ht="36.950000000000003" customHeight="1">
      <c r="A131" s="24" t="s">
        <v>173</v>
      </c>
      <c r="B131" s="60" t="s">
        <v>144</v>
      </c>
      <c r="C131" s="26" t="s">
        <v>293</v>
      </c>
      <c r="D131" s="27">
        <v>1161900</v>
      </c>
      <c r="E131" s="61">
        <v>355114.02</v>
      </c>
      <c r="F131" s="62">
        <f t="shared" si="10"/>
        <v>806785.98</v>
      </c>
    </row>
    <row r="132" spans="1:6" ht="24.6" customHeight="1">
      <c r="A132" s="24" t="s">
        <v>294</v>
      </c>
      <c r="B132" s="60" t="s">
        <v>144</v>
      </c>
      <c r="C132" s="26" t="s">
        <v>295</v>
      </c>
      <c r="D132" s="27">
        <f>D133+D137+D141+D145</f>
        <v>516300</v>
      </c>
      <c r="E132" s="27">
        <f>E133+E137+E141</f>
        <v>341691</v>
      </c>
      <c r="F132" s="62">
        <f t="shared" si="10"/>
        <v>174609</v>
      </c>
    </row>
    <row r="133" spans="1:6" ht="110.65" customHeight="1">
      <c r="A133" s="63" t="s">
        <v>296</v>
      </c>
      <c r="B133" s="60" t="s">
        <v>144</v>
      </c>
      <c r="C133" s="26" t="s">
        <v>297</v>
      </c>
      <c r="D133" s="27">
        <v>150000</v>
      </c>
      <c r="E133" s="61">
        <f>E134</f>
        <v>117500</v>
      </c>
      <c r="F133" s="62">
        <f t="shared" si="10"/>
        <v>32500</v>
      </c>
    </row>
    <row r="134" spans="1:6" ht="24.6" customHeight="1">
      <c r="A134" s="24" t="s">
        <v>169</v>
      </c>
      <c r="B134" s="60" t="s">
        <v>144</v>
      </c>
      <c r="C134" s="26" t="s">
        <v>298</v>
      </c>
      <c r="D134" s="27">
        <v>150000</v>
      </c>
      <c r="E134" s="61">
        <f>E135</f>
        <v>117500</v>
      </c>
      <c r="F134" s="62">
        <f t="shared" si="10"/>
        <v>32500</v>
      </c>
    </row>
    <row r="135" spans="1:6" ht="36.950000000000003" customHeight="1">
      <c r="A135" s="24" t="s">
        <v>171</v>
      </c>
      <c r="B135" s="60" t="s">
        <v>144</v>
      </c>
      <c r="C135" s="26" t="s">
        <v>299</v>
      </c>
      <c r="D135" s="27">
        <v>150000</v>
      </c>
      <c r="E135" s="61">
        <f>E136</f>
        <v>117500</v>
      </c>
      <c r="F135" s="62">
        <f t="shared" si="10"/>
        <v>32500</v>
      </c>
    </row>
    <row r="136" spans="1:6" ht="36.950000000000003" customHeight="1">
      <c r="A136" s="24" t="s">
        <v>173</v>
      </c>
      <c r="B136" s="60" t="s">
        <v>144</v>
      </c>
      <c r="C136" s="26" t="s">
        <v>300</v>
      </c>
      <c r="D136" s="27">
        <v>150000</v>
      </c>
      <c r="E136" s="61">
        <v>117500</v>
      </c>
      <c r="F136" s="62">
        <f t="shared" si="10"/>
        <v>32500</v>
      </c>
    </row>
    <row r="137" spans="1:6" ht="135.19999999999999" customHeight="1">
      <c r="A137" s="63" t="s">
        <v>301</v>
      </c>
      <c r="B137" s="60" t="s">
        <v>144</v>
      </c>
      <c r="C137" s="26" t="s">
        <v>302</v>
      </c>
      <c r="D137" s="27">
        <f>D138</f>
        <v>286300</v>
      </c>
      <c r="E137" s="61">
        <f>E138</f>
        <v>215891</v>
      </c>
      <c r="F137" s="62">
        <f t="shared" si="10"/>
        <v>70409</v>
      </c>
    </row>
    <row r="138" spans="1:6" ht="24.6" customHeight="1">
      <c r="A138" s="24" t="s">
        <v>169</v>
      </c>
      <c r="B138" s="60" t="s">
        <v>144</v>
      </c>
      <c r="C138" s="26" t="s">
        <v>303</v>
      </c>
      <c r="D138" s="27">
        <f>D139</f>
        <v>286300</v>
      </c>
      <c r="E138" s="61">
        <f>E139</f>
        <v>215891</v>
      </c>
      <c r="F138" s="62">
        <f t="shared" si="10"/>
        <v>70409</v>
      </c>
    </row>
    <row r="139" spans="1:6" ht="36.950000000000003" customHeight="1">
      <c r="A139" s="24" t="s">
        <v>171</v>
      </c>
      <c r="B139" s="60" t="s">
        <v>144</v>
      </c>
      <c r="C139" s="26" t="s">
        <v>304</v>
      </c>
      <c r="D139" s="27">
        <f>D140</f>
        <v>286300</v>
      </c>
      <c r="E139" s="61">
        <f>E140</f>
        <v>215891</v>
      </c>
      <c r="F139" s="62">
        <f t="shared" si="10"/>
        <v>70409</v>
      </c>
    </row>
    <row r="140" spans="1:6" ht="36.950000000000003" customHeight="1">
      <c r="A140" s="24" t="s">
        <v>173</v>
      </c>
      <c r="B140" s="60" t="s">
        <v>144</v>
      </c>
      <c r="C140" s="26" t="s">
        <v>305</v>
      </c>
      <c r="D140" s="27">
        <v>286300</v>
      </c>
      <c r="E140" s="61">
        <v>215891</v>
      </c>
      <c r="F140" s="62">
        <f t="shared" si="10"/>
        <v>70409</v>
      </c>
    </row>
    <row r="141" spans="1:6" ht="86.1" customHeight="1">
      <c r="A141" s="63" t="s">
        <v>306</v>
      </c>
      <c r="B141" s="60" t="s">
        <v>144</v>
      </c>
      <c r="C141" s="26" t="s">
        <v>307</v>
      </c>
      <c r="D141" s="27">
        <v>50000</v>
      </c>
      <c r="E141" s="61">
        <v>8300</v>
      </c>
      <c r="F141" s="62">
        <f t="shared" si="10"/>
        <v>41700</v>
      </c>
    </row>
    <row r="142" spans="1:6" ht="24.6" customHeight="1">
      <c r="A142" s="24" t="s">
        <v>169</v>
      </c>
      <c r="B142" s="60" t="s">
        <v>144</v>
      </c>
      <c r="C142" s="26" t="s">
        <v>308</v>
      </c>
      <c r="D142" s="27">
        <v>50000</v>
      </c>
      <c r="E142" s="61">
        <v>8300</v>
      </c>
      <c r="F142" s="62">
        <f t="shared" si="10"/>
        <v>41700</v>
      </c>
    </row>
    <row r="143" spans="1:6" ht="36.950000000000003" customHeight="1">
      <c r="A143" s="24" t="s">
        <v>171</v>
      </c>
      <c r="B143" s="60" t="s">
        <v>144</v>
      </c>
      <c r="C143" s="26" t="s">
        <v>309</v>
      </c>
      <c r="D143" s="27">
        <v>50000</v>
      </c>
      <c r="E143" s="61">
        <v>8300</v>
      </c>
      <c r="F143" s="62">
        <f t="shared" si="10"/>
        <v>41700</v>
      </c>
    </row>
    <row r="144" spans="1:6" ht="36.950000000000003" customHeight="1">
      <c r="A144" s="24" t="s">
        <v>173</v>
      </c>
      <c r="B144" s="60" t="s">
        <v>144</v>
      </c>
      <c r="C144" s="26" t="s">
        <v>310</v>
      </c>
      <c r="D144" s="27">
        <v>50000</v>
      </c>
      <c r="E144" s="61">
        <v>8300</v>
      </c>
      <c r="F144" s="62">
        <f t="shared" si="10"/>
        <v>41700</v>
      </c>
    </row>
    <row r="145" spans="1:6" ht="96.75" customHeight="1">
      <c r="A145" s="63" t="s">
        <v>459</v>
      </c>
      <c r="B145" s="60" t="s">
        <v>144</v>
      </c>
      <c r="C145" s="26" t="s">
        <v>460</v>
      </c>
      <c r="D145" s="27">
        <v>30000</v>
      </c>
      <c r="E145" s="61" t="s">
        <v>45</v>
      </c>
      <c r="F145" s="62">
        <f t="shared" ref="F145:F148" si="11">IF(OR(D145="-",IF(E145="-",0,E145)&gt;=IF(D145="-",0,D145)),"-",IF(D145="-",0,D145)-IF(E145="-",0,E145))</f>
        <v>30000</v>
      </c>
    </row>
    <row r="146" spans="1:6" ht="24.6" customHeight="1">
      <c r="A146" s="24" t="s">
        <v>169</v>
      </c>
      <c r="B146" s="60" t="s">
        <v>144</v>
      </c>
      <c r="C146" s="26" t="s">
        <v>461</v>
      </c>
      <c r="D146" s="27">
        <v>30000</v>
      </c>
      <c r="E146" s="61" t="s">
        <v>45</v>
      </c>
      <c r="F146" s="62">
        <f t="shared" si="11"/>
        <v>30000</v>
      </c>
    </row>
    <row r="147" spans="1:6" ht="36.950000000000003" customHeight="1">
      <c r="A147" s="24" t="s">
        <v>171</v>
      </c>
      <c r="B147" s="60" t="s">
        <v>144</v>
      </c>
      <c r="C147" s="26" t="s">
        <v>462</v>
      </c>
      <c r="D147" s="27">
        <v>30000</v>
      </c>
      <c r="E147" s="61" t="s">
        <v>45</v>
      </c>
      <c r="F147" s="62">
        <f t="shared" si="11"/>
        <v>30000</v>
      </c>
    </row>
    <row r="148" spans="1:6" ht="36.950000000000003" customHeight="1">
      <c r="A148" s="24" t="s">
        <v>173</v>
      </c>
      <c r="B148" s="60" t="s">
        <v>144</v>
      </c>
      <c r="C148" s="26" t="s">
        <v>463</v>
      </c>
      <c r="D148" s="27">
        <v>30000</v>
      </c>
      <c r="E148" s="61" t="s">
        <v>45</v>
      </c>
      <c r="F148" s="62">
        <f t="shared" si="11"/>
        <v>30000</v>
      </c>
    </row>
    <row r="149" spans="1:6" ht="36.950000000000003" customHeight="1">
      <c r="A149" s="24" t="s">
        <v>311</v>
      </c>
      <c r="B149" s="60" t="s">
        <v>144</v>
      </c>
      <c r="C149" s="26" t="s">
        <v>312</v>
      </c>
      <c r="D149" s="27">
        <v>5000</v>
      </c>
      <c r="E149" s="61">
        <f>E150</f>
        <v>2321.14</v>
      </c>
      <c r="F149" s="62">
        <f t="shared" si="10"/>
        <v>2678.86</v>
      </c>
    </row>
    <row r="150" spans="1:6" ht="24.6" customHeight="1">
      <c r="A150" s="24" t="s">
        <v>313</v>
      </c>
      <c r="B150" s="60" t="s">
        <v>144</v>
      </c>
      <c r="C150" s="26" t="s">
        <v>314</v>
      </c>
      <c r="D150" s="27">
        <v>5000</v>
      </c>
      <c r="E150" s="61">
        <f>E151</f>
        <v>2321.14</v>
      </c>
      <c r="F150" s="62">
        <f t="shared" si="10"/>
        <v>2678.86</v>
      </c>
    </row>
    <row r="151" spans="1:6" ht="98.45" customHeight="1">
      <c r="A151" s="63" t="s">
        <v>315</v>
      </c>
      <c r="B151" s="60" t="s">
        <v>144</v>
      </c>
      <c r="C151" s="26" t="s">
        <v>316</v>
      </c>
      <c r="D151" s="27">
        <v>5000</v>
      </c>
      <c r="E151" s="61">
        <f>E152</f>
        <v>2321.14</v>
      </c>
      <c r="F151" s="62">
        <f t="shared" si="10"/>
        <v>2678.86</v>
      </c>
    </row>
    <row r="152" spans="1:6" ht="24.6" customHeight="1">
      <c r="A152" s="24" t="s">
        <v>169</v>
      </c>
      <c r="B152" s="60" t="s">
        <v>144</v>
      </c>
      <c r="C152" s="26" t="s">
        <v>317</v>
      </c>
      <c r="D152" s="27">
        <v>5000</v>
      </c>
      <c r="E152" s="61">
        <f>E153</f>
        <v>2321.14</v>
      </c>
      <c r="F152" s="62">
        <f t="shared" si="10"/>
        <v>2678.86</v>
      </c>
    </row>
    <row r="153" spans="1:6" ht="36.950000000000003" customHeight="1">
      <c r="A153" s="24" t="s">
        <v>171</v>
      </c>
      <c r="B153" s="60" t="s">
        <v>144</v>
      </c>
      <c r="C153" s="26" t="s">
        <v>318</v>
      </c>
      <c r="D153" s="27">
        <v>5000</v>
      </c>
      <c r="E153" s="61">
        <f>E154</f>
        <v>2321.14</v>
      </c>
      <c r="F153" s="62">
        <f t="shared" si="10"/>
        <v>2678.86</v>
      </c>
    </row>
    <row r="154" spans="1:6" ht="36.950000000000003" customHeight="1">
      <c r="A154" s="24" t="s">
        <v>173</v>
      </c>
      <c r="B154" s="60" t="s">
        <v>144</v>
      </c>
      <c r="C154" s="26" t="s">
        <v>319</v>
      </c>
      <c r="D154" s="27">
        <v>5000</v>
      </c>
      <c r="E154" s="61">
        <v>2321.14</v>
      </c>
      <c r="F154" s="62">
        <f t="shared" si="10"/>
        <v>2678.86</v>
      </c>
    </row>
    <row r="155" spans="1:6">
      <c r="A155" s="48" t="s">
        <v>320</v>
      </c>
      <c r="B155" s="49" t="s">
        <v>144</v>
      </c>
      <c r="C155" s="50" t="s">
        <v>321</v>
      </c>
      <c r="D155" s="51">
        <v>500</v>
      </c>
      <c r="E155" s="52" t="s">
        <v>45</v>
      </c>
      <c r="F155" s="53">
        <f t="shared" si="10"/>
        <v>500</v>
      </c>
    </row>
    <row r="156" spans="1:6" ht="24.6" customHeight="1">
      <c r="A156" s="48" t="s">
        <v>322</v>
      </c>
      <c r="B156" s="49" t="s">
        <v>144</v>
      </c>
      <c r="C156" s="50" t="s">
        <v>323</v>
      </c>
      <c r="D156" s="51">
        <v>500</v>
      </c>
      <c r="E156" s="52" t="s">
        <v>45</v>
      </c>
      <c r="F156" s="53">
        <f t="shared" si="10"/>
        <v>500</v>
      </c>
    </row>
    <row r="157" spans="1:6" ht="36.950000000000003" customHeight="1">
      <c r="A157" s="24" t="s">
        <v>324</v>
      </c>
      <c r="B157" s="60" t="s">
        <v>144</v>
      </c>
      <c r="C157" s="26" t="s">
        <v>325</v>
      </c>
      <c r="D157" s="27">
        <v>500</v>
      </c>
      <c r="E157" s="61" t="s">
        <v>45</v>
      </c>
      <c r="F157" s="62">
        <f t="shared" si="10"/>
        <v>500</v>
      </c>
    </row>
    <row r="158" spans="1:6" ht="36.950000000000003" customHeight="1">
      <c r="A158" s="24" t="s">
        <v>326</v>
      </c>
      <c r="B158" s="60" t="s">
        <v>144</v>
      </c>
      <c r="C158" s="26" t="s">
        <v>327</v>
      </c>
      <c r="D158" s="27">
        <v>500</v>
      </c>
      <c r="E158" s="61" t="s">
        <v>45</v>
      </c>
      <c r="F158" s="62">
        <f t="shared" si="10"/>
        <v>500</v>
      </c>
    </row>
    <row r="159" spans="1:6" ht="86.1" customHeight="1">
      <c r="A159" s="63" t="s">
        <v>328</v>
      </c>
      <c r="B159" s="60" t="s">
        <v>144</v>
      </c>
      <c r="C159" s="26" t="s">
        <v>329</v>
      </c>
      <c r="D159" s="27">
        <v>500</v>
      </c>
      <c r="E159" s="61" t="s">
        <v>45</v>
      </c>
      <c r="F159" s="62">
        <f t="shared" si="10"/>
        <v>500</v>
      </c>
    </row>
    <row r="160" spans="1:6" ht="24.6" customHeight="1">
      <c r="A160" s="24" t="s">
        <v>169</v>
      </c>
      <c r="B160" s="60" t="s">
        <v>144</v>
      </c>
      <c r="C160" s="26" t="s">
        <v>330</v>
      </c>
      <c r="D160" s="27">
        <v>500</v>
      </c>
      <c r="E160" s="61" t="s">
        <v>45</v>
      </c>
      <c r="F160" s="62">
        <f t="shared" si="10"/>
        <v>500</v>
      </c>
    </row>
    <row r="161" spans="1:6" ht="36.950000000000003" customHeight="1">
      <c r="A161" s="24" t="s">
        <v>171</v>
      </c>
      <c r="B161" s="60" t="s">
        <v>144</v>
      </c>
      <c r="C161" s="26" t="s">
        <v>331</v>
      </c>
      <c r="D161" s="27">
        <v>500</v>
      </c>
      <c r="E161" s="61" t="s">
        <v>45</v>
      </c>
      <c r="F161" s="62">
        <f t="shared" si="10"/>
        <v>500</v>
      </c>
    </row>
    <row r="162" spans="1:6" ht="36.950000000000003" customHeight="1">
      <c r="A162" s="24" t="s">
        <v>173</v>
      </c>
      <c r="B162" s="60" t="s">
        <v>144</v>
      </c>
      <c r="C162" s="26" t="s">
        <v>332</v>
      </c>
      <c r="D162" s="27">
        <v>500</v>
      </c>
      <c r="E162" s="61" t="s">
        <v>45</v>
      </c>
      <c r="F162" s="62">
        <f t="shared" si="10"/>
        <v>500</v>
      </c>
    </row>
    <row r="163" spans="1:6">
      <c r="A163" s="48" t="s">
        <v>333</v>
      </c>
      <c r="B163" s="49" t="s">
        <v>144</v>
      </c>
      <c r="C163" s="50" t="s">
        <v>334</v>
      </c>
      <c r="D163" s="51">
        <v>8000</v>
      </c>
      <c r="E163" s="61">
        <v>4440</v>
      </c>
      <c r="F163" s="53">
        <f t="shared" si="10"/>
        <v>3560</v>
      </c>
    </row>
    <row r="164" spans="1:6" ht="24.6" customHeight="1">
      <c r="A164" s="48" t="s">
        <v>335</v>
      </c>
      <c r="B164" s="49" t="s">
        <v>144</v>
      </c>
      <c r="C164" s="50" t="s">
        <v>336</v>
      </c>
      <c r="D164" s="51">
        <v>8000</v>
      </c>
      <c r="E164" s="61">
        <v>4440</v>
      </c>
      <c r="F164" s="53">
        <f t="shared" si="10"/>
        <v>3560</v>
      </c>
    </row>
    <row r="165" spans="1:6" ht="24.6" customHeight="1">
      <c r="A165" s="24" t="s">
        <v>183</v>
      </c>
      <c r="B165" s="60" t="s">
        <v>144</v>
      </c>
      <c r="C165" s="26" t="s">
        <v>337</v>
      </c>
      <c r="D165" s="27">
        <v>8000</v>
      </c>
      <c r="E165" s="61">
        <v>4440</v>
      </c>
      <c r="F165" s="62">
        <f t="shared" ref="F165:F208" si="12">IF(OR(D165="-",IF(E165="-",0,E165)&gt;=IF(D165="-",0,D165)),"-",IF(D165="-",0,D165)-IF(E165="-",0,E165))</f>
        <v>3560</v>
      </c>
    </row>
    <row r="166" spans="1:6">
      <c r="A166" s="24" t="s">
        <v>185</v>
      </c>
      <c r="B166" s="60" t="s">
        <v>144</v>
      </c>
      <c r="C166" s="26" t="s">
        <v>338</v>
      </c>
      <c r="D166" s="27">
        <v>8000</v>
      </c>
      <c r="E166" s="61">
        <v>4440</v>
      </c>
      <c r="F166" s="62">
        <f t="shared" si="12"/>
        <v>3560</v>
      </c>
    </row>
    <row r="167" spans="1:6" ht="24.6" customHeight="1">
      <c r="A167" s="24" t="s">
        <v>335</v>
      </c>
      <c r="B167" s="60" t="s">
        <v>144</v>
      </c>
      <c r="C167" s="26" t="s">
        <v>339</v>
      </c>
      <c r="D167" s="27">
        <v>8000</v>
      </c>
      <c r="E167" s="61">
        <v>4440</v>
      </c>
      <c r="F167" s="62">
        <f t="shared" si="12"/>
        <v>3560</v>
      </c>
    </row>
    <row r="168" spans="1:6" ht="24.6" customHeight="1">
      <c r="A168" s="24" t="s">
        <v>169</v>
      </c>
      <c r="B168" s="60" t="s">
        <v>144</v>
      </c>
      <c r="C168" s="26" t="s">
        <v>340</v>
      </c>
      <c r="D168" s="27">
        <v>8000</v>
      </c>
      <c r="E168" s="61">
        <v>4440</v>
      </c>
      <c r="F168" s="62">
        <f t="shared" si="12"/>
        <v>3560</v>
      </c>
    </row>
    <row r="169" spans="1:6" ht="36.950000000000003" customHeight="1">
      <c r="A169" s="24" t="s">
        <v>171</v>
      </c>
      <c r="B169" s="60" t="s">
        <v>144</v>
      </c>
      <c r="C169" s="26" t="s">
        <v>341</v>
      </c>
      <c r="D169" s="27">
        <v>8000</v>
      </c>
      <c r="E169" s="61">
        <v>4440</v>
      </c>
      <c r="F169" s="62">
        <f t="shared" si="12"/>
        <v>3560</v>
      </c>
    </row>
    <row r="170" spans="1:6" ht="36.950000000000003" customHeight="1">
      <c r="A170" s="24" t="s">
        <v>173</v>
      </c>
      <c r="B170" s="60" t="s">
        <v>144</v>
      </c>
      <c r="C170" s="26" t="s">
        <v>342</v>
      </c>
      <c r="D170" s="27">
        <v>8000</v>
      </c>
      <c r="E170" s="61">
        <v>4440</v>
      </c>
      <c r="F170" s="62">
        <f t="shared" si="12"/>
        <v>3560</v>
      </c>
    </row>
    <row r="171" spans="1:6">
      <c r="A171" s="48" t="s">
        <v>343</v>
      </c>
      <c r="B171" s="49" t="s">
        <v>144</v>
      </c>
      <c r="C171" s="50" t="s">
        <v>344</v>
      </c>
      <c r="D171" s="51">
        <f>D172</f>
        <v>6893200</v>
      </c>
      <c r="E171" s="52">
        <f t="shared" ref="E171:E176" si="13">E172</f>
        <v>3919743</v>
      </c>
      <c r="F171" s="53">
        <f t="shared" si="12"/>
        <v>2973457</v>
      </c>
    </row>
    <row r="172" spans="1:6">
      <c r="A172" s="48" t="s">
        <v>345</v>
      </c>
      <c r="B172" s="49" t="s">
        <v>144</v>
      </c>
      <c r="C172" s="50" t="s">
        <v>346</v>
      </c>
      <c r="D172" s="51">
        <f>4714200+D180+D183+D186+D189</f>
        <v>6893200</v>
      </c>
      <c r="E172" s="52">
        <f>E173+E183+E186+E189</f>
        <v>3919743</v>
      </c>
      <c r="F172" s="53">
        <f t="shared" si="12"/>
        <v>2973457</v>
      </c>
    </row>
    <row r="173" spans="1:6" ht="24.6" customHeight="1">
      <c r="A173" s="24" t="s">
        <v>347</v>
      </c>
      <c r="B173" s="60" t="s">
        <v>144</v>
      </c>
      <c r="C173" s="26" t="s">
        <v>348</v>
      </c>
      <c r="D173" s="27">
        <v>4714200</v>
      </c>
      <c r="E173" s="61">
        <f t="shared" si="13"/>
        <v>3561943</v>
      </c>
      <c r="F173" s="62">
        <f t="shared" si="12"/>
        <v>1152257</v>
      </c>
    </row>
    <row r="174" spans="1:6">
      <c r="A174" s="24" t="s">
        <v>349</v>
      </c>
      <c r="B174" s="60" t="s">
        <v>144</v>
      </c>
      <c r="C174" s="26" t="s">
        <v>350</v>
      </c>
      <c r="D174" s="27">
        <v>4714200</v>
      </c>
      <c r="E174" s="61">
        <f>E175+E180</f>
        <v>3561943</v>
      </c>
      <c r="F174" s="62">
        <f t="shared" si="12"/>
        <v>1152257</v>
      </c>
    </row>
    <row r="175" spans="1:6" ht="86.1" customHeight="1">
      <c r="A175" s="63" t="s">
        <v>351</v>
      </c>
      <c r="B175" s="60" t="s">
        <v>144</v>
      </c>
      <c r="C175" s="26" t="s">
        <v>352</v>
      </c>
      <c r="D175" s="27">
        <v>4714200</v>
      </c>
      <c r="E175" s="61">
        <f t="shared" si="13"/>
        <v>3348690</v>
      </c>
      <c r="F175" s="62">
        <f t="shared" si="12"/>
        <v>1365510</v>
      </c>
    </row>
    <row r="176" spans="1:6" ht="36.950000000000003" customHeight="1">
      <c r="A176" s="24" t="s">
        <v>353</v>
      </c>
      <c r="B176" s="60" t="s">
        <v>144</v>
      </c>
      <c r="C176" s="26" t="s">
        <v>354</v>
      </c>
      <c r="D176" s="27">
        <v>4714200</v>
      </c>
      <c r="E176" s="61">
        <f t="shared" si="13"/>
        <v>3348690</v>
      </c>
      <c r="F176" s="62">
        <f t="shared" si="12"/>
        <v>1365510</v>
      </c>
    </row>
    <row r="177" spans="1:6">
      <c r="A177" s="24" t="s">
        <v>355</v>
      </c>
      <c r="B177" s="60" t="s">
        <v>144</v>
      </c>
      <c r="C177" s="26" t="s">
        <v>356</v>
      </c>
      <c r="D177" s="27">
        <v>4714200</v>
      </c>
      <c r="E177" s="61">
        <f>E178+E179</f>
        <v>3348690</v>
      </c>
      <c r="F177" s="62">
        <f t="shared" si="12"/>
        <v>1365510</v>
      </c>
    </row>
    <row r="178" spans="1:6" ht="49.15" customHeight="1">
      <c r="A178" s="24" t="s">
        <v>357</v>
      </c>
      <c r="B178" s="60" t="s">
        <v>144</v>
      </c>
      <c r="C178" s="26" t="s">
        <v>358</v>
      </c>
      <c r="D178" s="27">
        <v>4614200</v>
      </c>
      <c r="E178" s="61">
        <v>3340000</v>
      </c>
      <c r="F178" s="62">
        <f t="shared" si="12"/>
        <v>1274200</v>
      </c>
    </row>
    <row r="179" spans="1:6">
      <c r="A179" s="24" t="s">
        <v>359</v>
      </c>
      <c r="B179" s="60" t="s">
        <v>144</v>
      </c>
      <c r="C179" s="26" t="s">
        <v>360</v>
      </c>
      <c r="D179" s="27">
        <v>100000</v>
      </c>
      <c r="E179" s="61">
        <v>8690</v>
      </c>
      <c r="F179" s="62">
        <f t="shared" si="12"/>
        <v>91310</v>
      </c>
    </row>
    <row r="180" spans="1:6" ht="65.25" customHeight="1">
      <c r="A180" s="93" t="s">
        <v>443</v>
      </c>
      <c r="B180" s="92" t="s">
        <v>144</v>
      </c>
      <c r="C180" s="26" t="s">
        <v>440</v>
      </c>
      <c r="D180" s="27">
        <f>D181</f>
        <v>1809000</v>
      </c>
      <c r="E180" s="61">
        <f>E181</f>
        <v>213253</v>
      </c>
      <c r="F180" s="62">
        <f t="shared" si="12"/>
        <v>1595747</v>
      </c>
    </row>
    <row r="181" spans="1:6" ht="22.5">
      <c r="A181" s="24" t="s">
        <v>171</v>
      </c>
      <c r="B181" s="60" t="s">
        <v>144</v>
      </c>
      <c r="C181" s="26" t="s">
        <v>441</v>
      </c>
      <c r="D181" s="27">
        <f>D182</f>
        <v>1809000</v>
      </c>
      <c r="E181" s="61">
        <f>E182</f>
        <v>213253</v>
      </c>
      <c r="F181" s="62">
        <f>IF(OR(D181="-",IF(E181="-",0,E181)&gt;=IF(D181="-",0,D181)),"-",IF(D181="-",0,D181)-IF(E181="-",0,E181))</f>
        <v>1595747</v>
      </c>
    </row>
    <row r="182" spans="1:6" ht="22.5">
      <c r="A182" s="24" t="s">
        <v>173</v>
      </c>
      <c r="B182" s="60" t="s">
        <v>144</v>
      </c>
      <c r="C182" s="26" t="s">
        <v>442</v>
      </c>
      <c r="D182" s="27">
        <v>1809000</v>
      </c>
      <c r="E182" s="61">
        <v>213253</v>
      </c>
      <c r="F182" s="62">
        <f>IF(OR(D182="-",IF(E182="-",0,E182)&gt;=IF(D182="-",0,D182)),"-",IF(D182="-",0,D182)-IF(E182="-",0,E182))</f>
        <v>1595747</v>
      </c>
    </row>
    <row r="183" spans="1:6" ht="87" customHeight="1">
      <c r="A183" s="93" t="s">
        <v>464</v>
      </c>
      <c r="B183" s="92" t="s">
        <v>144</v>
      </c>
      <c r="C183" s="26" t="s">
        <v>465</v>
      </c>
      <c r="D183" s="27">
        <v>210000</v>
      </c>
      <c r="E183" s="61">
        <f>E184</f>
        <v>210000</v>
      </c>
      <c r="F183" s="62" t="str">
        <f t="shared" ref="F183" si="14">IF(OR(D183="-",IF(E183="-",0,E183)&gt;=IF(D183="-",0,D183)),"-",IF(D183="-",0,D183)-IF(E183="-",0,E183))</f>
        <v>-</v>
      </c>
    </row>
    <row r="184" spans="1:6" ht="22.5">
      <c r="A184" s="24" t="s">
        <v>171</v>
      </c>
      <c r="B184" s="60" t="s">
        <v>144</v>
      </c>
      <c r="C184" s="26" t="s">
        <v>466</v>
      </c>
      <c r="D184" s="27">
        <f>D185</f>
        <v>210000</v>
      </c>
      <c r="E184" s="61">
        <f>E185</f>
        <v>210000</v>
      </c>
      <c r="F184" s="62" t="str">
        <f>IF(OR(D184="-",IF(E184="-",0,E184)&gt;=IF(D184="-",0,D184)),"-",IF(D184="-",0,D184)-IF(E184="-",0,E184))</f>
        <v>-</v>
      </c>
    </row>
    <row r="185" spans="1:6" ht="22.5">
      <c r="A185" s="24" t="s">
        <v>173</v>
      </c>
      <c r="B185" s="60" t="s">
        <v>144</v>
      </c>
      <c r="C185" s="26" t="s">
        <v>467</v>
      </c>
      <c r="D185" s="27">
        <v>210000</v>
      </c>
      <c r="E185" s="61">
        <v>210000</v>
      </c>
      <c r="F185" s="62" t="str">
        <f>IF(OR(D185="-",IF(E185="-",0,E185)&gt;=IF(D185="-",0,D185)),"-",IF(D185="-",0,D185)-IF(E185="-",0,E185))</f>
        <v>-</v>
      </c>
    </row>
    <row r="186" spans="1:6" ht="60.75" customHeight="1">
      <c r="A186" s="93" t="s">
        <v>468</v>
      </c>
      <c r="B186" s="92" t="s">
        <v>144</v>
      </c>
      <c r="C186" s="26" t="s">
        <v>476</v>
      </c>
      <c r="D186" s="27">
        <v>10000</v>
      </c>
      <c r="E186" s="61">
        <f>E187</f>
        <v>10000</v>
      </c>
      <c r="F186" s="62" t="str">
        <f t="shared" ref="F186" si="15">IF(OR(D186="-",IF(E186="-",0,E186)&gt;=IF(D186="-",0,D186)),"-",IF(D186="-",0,D186)-IF(E186="-",0,E186))</f>
        <v>-</v>
      </c>
    </row>
    <row r="187" spans="1:6" ht="22.5">
      <c r="A187" s="24" t="s">
        <v>171</v>
      </c>
      <c r="B187" s="60" t="s">
        <v>144</v>
      </c>
      <c r="C187" s="26" t="s">
        <v>475</v>
      </c>
      <c r="D187" s="27">
        <v>10000</v>
      </c>
      <c r="E187" s="61">
        <f>E188</f>
        <v>10000</v>
      </c>
      <c r="F187" s="62" t="str">
        <f>IF(OR(D187="-",IF(E187="-",0,E187)&gt;=IF(D187="-",0,D187)),"-",IF(D187="-",0,D187)-IF(E187="-",0,E187))</f>
        <v>-</v>
      </c>
    </row>
    <row r="188" spans="1:6" ht="22.5">
      <c r="A188" s="24" t="s">
        <v>173</v>
      </c>
      <c r="B188" s="60" t="s">
        <v>144</v>
      </c>
      <c r="C188" s="26" t="s">
        <v>474</v>
      </c>
      <c r="D188" s="27">
        <v>10000</v>
      </c>
      <c r="E188" s="61">
        <v>10000</v>
      </c>
      <c r="F188" s="62" t="str">
        <f>IF(OR(D188="-",IF(E188="-",0,E188)&gt;=IF(D188="-",0,D188)),"-",IF(D188="-",0,D188)-IF(E188="-",0,E188))</f>
        <v>-</v>
      </c>
    </row>
    <row r="189" spans="1:6" ht="54.75" customHeight="1">
      <c r="A189" s="24" t="s">
        <v>469</v>
      </c>
      <c r="B189" s="60" t="s">
        <v>144</v>
      </c>
      <c r="C189" s="26" t="s">
        <v>470</v>
      </c>
      <c r="D189" s="27">
        <v>150000</v>
      </c>
      <c r="E189" s="61">
        <v>137800</v>
      </c>
      <c r="F189" s="62">
        <f t="shared" ref="F189:F192" si="16">IF(OR(D189="-",IF(E189="-",0,E189)&gt;=IF(D189="-",0,D189)),"-",IF(D189="-",0,D189)-IF(E189="-",0,E189))</f>
        <v>12200</v>
      </c>
    </row>
    <row r="190" spans="1:6" ht="22.5">
      <c r="A190" s="24" t="s">
        <v>353</v>
      </c>
      <c r="B190" s="60" t="s">
        <v>144</v>
      </c>
      <c r="C190" s="26" t="s">
        <v>471</v>
      </c>
      <c r="D190" s="27">
        <v>150000</v>
      </c>
      <c r="E190" s="61">
        <v>137800</v>
      </c>
      <c r="F190" s="62">
        <f t="shared" si="16"/>
        <v>12200</v>
      </c>
    </row>
    <row r="191" spans="1:6">
      <c r="A191" s="24" t="s">
        <v>355</v>
      </c>
      <c r="B191" s="60" t="s">
        <v>144</v>
      </c>
      <c r="C191" s="26" t="s">
        <v>472</v>
      </c>
      <c r="D191" s="27">
        <v>150000</v>
      </c>
      <c r="E191" s="61">
        <v>137800</v>
      </c>
      <c r="F191" s="62">
        <f t="shared" si="16"/>
        <v>12200</v>
      </c>
    </row>
    <row r="192" spans="1:6">
      <c r="A192" s="24" t="s">
        <v>359</v>
      </c>
      <c r="B192" s="60" t="s">
        <v>144</v>
      </c>
      <c r="C192" s="26" t="s">
        <v>473</v>
      </c>
      <c r="D192" s="27">
        <v>150000</v>
      </c>
      <c r="E192" s="61">
        <v>137800</v>
      </c>
      <c r="F192" s="62">
        <f t="shared" si="16"/>
        <v>12200</v>
      </c>
    </row>
    <row r="193" spans="1:6">
      <c r="A193" s="48" t="s">
        <v>361</v>
      </c>
      <c r="B193" s="49" t="s">
        <v>144</v>
      </c>
      <c r="C193" s="50" t="s">
        <v>362</v>
      </c>
      <c r="D193" s="51">
        <v>350000</v>
      </c>
      <c r="E193" s="52">
        <f>E194</f>
        <v>227450</v>
      </c>
      <c r="F193" s="53">
        <f t="shared" si="12"/>
        <v>122550</v>
      </c>
    </row>
    <row r="194" spans="1:6">
      <c r="A194" s="48" t="s">
        <v>363</v>
      </c>
      <c r="B194" s="49" t="s">
        <v>144</v>
      </c>
      <c r="C194" s="50" t="s">
        <v>364</v>
      </c>
      <c r="D194" s="51">
        <v>350000</v>
      </c>
      <c r="E194" s="52">
        <f>E195</f>
        <v>227450</v>
      </c>
      <c r="F194" s="53">
        <f t="shared" si="12"/>
        <v>122550</v>
      </c>
    </row>
    <row r="195" spans="1:6" ht="24.6" customHeight="1">
      <c r="A195" s="24" t="s">
        <v>183</v>
      </c>
      <c r="B195" s="60" t="s">
        <v>144</v>
      </c>
      <c r="C195" s="26" t="s">
        <v>365</v>
      </c>
      <c r="D195" s="27">
        <v>350000</v>
      </c>
      <c r="E195" s="61">
        <f>E196</f>
        <v>227450</v>
      </c>
      <c r="F195" s="62">
        <f t="shared" si="12"/>
        <v>122550</v>
      </c>
    </row>
    <row r="196" spans="1:6">
      <c r="A196" s="24" t="s">
        <v>185</v>
      </c>
      <c r="B196" s="60" t="s">
        <v>144</v>
      </c>
      <c r="C196" s="26" t="s">
        <v>366</v>
      </c>
      <c r="D196" s="27">
        <v>350000</v>
      </c>
      <c r="E196" s="61">
        <f>E197</f>
        <v>227450</v>
      </c>
      <c r="F196" s="62">
        <f t="shared" si="12"/>
        <v>122550</v>
      </c>
    </row>
    <row r="197" spans="1:6" ht="86.1" customHeight="1">
      <c r="A197" s="63" t="s">
        <v>367</v>
      </c>
      <c r="B197" s="60" t="s">
        <v>144</v>
      </c>
      <c r="C197" s="26" t="s">
        <v>368</v>
      </c>
      <c r="D197" s="27">
        <v>350000</v>
      </c>
      <c r="E197" s="61">
        <f>E198</f>
        <v>227450</v>
      </c>
      <c r="F197" s="62">
        <f t="shared" si="12"/>
        <v>122550</v>
      </c>
    </row>
    <row r="198" spans="1:6" ht="24.6" customHeight="1">
      <c r="A198" s="24" t="s">
        <v>369</v>
      </c>
      <c r="B198" s="60" t="s">
        <v>144</v>
      </c>
      <c r="C198" s="26" t="s">
        <v>370</v>
      </c>
      <c r="D198" s="27">
        <v>350000</v>
      </c>
      <c r="E198" s="61">
        <f>E200</f>
        <v>227450</v>
      </c>
      <c r="F198" s="62">
        <f t="shared" si="12"/>
        <v>122550</v>
      </c>
    </row>
    <row r="199" spans="1:6" ht="24.6" customHeight="1">
      <c r="A199" s="24" t="s">
        <v>371</v>
      </c>
      <c r="B199" s="60" t="s">
        <v>144</v>
      </c>
      <c r="C199" s="26" t="s">
        <v>372</v>
      </c>
      <c r="D199" s="27">
        <v>350000</v>
      </c>
      <c r="E199" s="61">
        <f>E200</f>
        <v>227450</v>
      </c>
      <c r="F199" s="62">
        <f t="shared" si="12"/>
        <v>122550</v>
      </c>
    </row>
    <row r="200" spans="1:6" ht="36.950000000000003" customHeight="1">
      <c r="A200" s="24" t="s">
        <v>373</v>
      </c>
      <c r="B200" s="60" t="s">
        <v>144</v>
      </c>
      <c r="C200" s="26" t="s">
        <v>374</v>
      </c>
      <c r="D200" s="27">
        <v>350000</v>
      </c>
      <c r="E200" s="61">
        <v>227450</v>
      </c>
      <c r="F200" s="62">
        <f t="shared" si="12"/>
        <v>122550</v>
      </c>
    </row>
    <row r="201" spans="1:6">
      <c r="A201" s="48" t="s">
        <v>375</v>
      </c>
      <c r="B201" s="49" t="s">
        <v>144</v>
      </c>
      <c r="C201" s="50" t="s">
        <v>376</v>
      </c>
      <c r="D201" s="51">
        <v>5000</v>
      </c>
      <c r="E201" s="52">
        <v>3300</v>
      </c>
      <c r="F201" s="53">
        <f t="shared" si="12"/>
        <v>1700</v>
      </c>
    </row>
    <row r="202" spans="1:6">
      <c r="A202" s="48" t="s">
        <v>377</v>
      </c>
      <c r="B202" s="49" t="s">
        <v>144</v>
      </c>
      <c r="C202" s="50" t="s">
        <v>378</v>
      </c>
      <c r="D202" s="51">
        <v>5000</v>
      </c>
      <c r="E202" s="52">
        <v>3300</v>
      </c>
      <c r="F202" s="53">
        <f t="shared" si="12"/>
        <v>1700</v>
      </c>
    </row>
    <row r="203" spans="1:6" ht="36.950000000000003" customHeight="1">
      <c r="A203" s="24" t="s">
        <v>379</v>
      </c>
      <c r="B203" s="60" t="s">
        <v>144</v>
      </c>
      <c r="C203" s="26" t="s">
        <v>380</v>
      </c>
      <c r="D203" s="27">
        <v>5000</v>
      </c>
      <c r="E203" s="61">
        <v>3300</v>
      </c>
      <c r="F203" s="62">
        <f t="shared" si="12"/>
        <v>1700</v>
      </c>
    </row>
    <row r="204" spans="1:6" ht="36.950000000000003" customHeight="1">
      <c r="A204" s="24" t="s">
        <v>381</v>
      </c>
      <c r="B204" s="60" t="s">
        <v>144</v>
      </c>
      <c r="C204" s="26" t="s">
        <v>382</v>
      </c>
      <c r="D204" s="27">
        <v>5000</v>
      </c>
      <c r="E204" s="61">
        <v>3300</v>
      </c>
      <c r="F204" s="62">
        <f t="shared" si="12"/>
        <v>1700</v>
      </c>
    </row>
    <row r="205" spans="1:6" ht="98.45" customHeight="1">
      <c r="A205" s="63" t="s">
        <v>383</v>
      </c>
      <c r="B205" s="60" t="s">
        <v>144</v>
      </c>
      <c r="C205" s="26" t="s">
        <v>384</v>
      </c>
      <c r="D205" s="27">
        <v>5000</v>
      </c>
      <c r="E205" s="61">
        <v>3300</v>
      </c>
      <c r="F205" s="62">
        <f t="shared" si="12"/>
        <v>1700</v>
      </c>
    </row>
    <row r="206" spans="1:6" ht="24.6" customHeight="1">
      <c r="A206" s="24" t="s">
        <v>169</v>
      </c>
      <c r="B206" s="60" t="s">
        <v>144</v>
      </c>
      <c r="C206" s="26" t="s">
        <v>385</v>
      </c>
      <c r="D206" s="27">
        <v>5000</v>
      </c>
      <c r="E206" s="61">
        <v>3300</v>
      </c>
      <c r="F206" s="62">
        <f t="shared" si="12"/>
        <v>1700</v>
      </c>
    </row>
    <row r="207" spans="1:6" ht="36.950000000000003" customHeight="1">
      <c r="A207" s="24" t="s">
        <v>171</v>
      </c>
      <c r="B207" s="60" t="s">
        <v>144</v>
      </c>
      <c r="C207" s="26" t="s">
        <v>386</v>
      </c>
      <c r="D207" s="27">
        <v>5000</v>
      </c>
      <c r="E207" s="61">
        <v>3300</v>
      </c>
      <c r="F207" s="62">
        <f t="shared" si="12"/>
        <v>1700</v>
      </c>
    </row>
    <row r="208" spans="1:6" ht="36.950000000000003" customHeight="1">
      <c r="A208" s="24" t="s">
        <v>173</v>
      </c>
      <c r="B208" s="60" t="s">
        <v>144</v>
      </c>
      <c r="C208" s="26" t="s">
        <v>387</v>
      </c>
      <c r="D208" s="27">
        <v>5000</v>
      </c>
      <c r="E208" s="61">
        <v>3300</v>
      </c>
      <c r="F208" s="62">
        <f t="shared" si="12"/>
        <v>1700</v>
      </c>
    </row>
    <row r="209" spans="1:6" ht="9" customHeight="1">
      <c r="A209" s="64"/>
      <c r="B209" s="65"/>
      <c r="C209" s="66"/>
      <c r="D209" s="67"/>
      <c r="E209" s="65"/>
      <c r="F209" s="65"/>
    </row>
    <row r="210" spans="1:6" ht="13.5" customHeight="1">
      <c r="A210" s="68" t="s">
        <v>388</v>
      </c>
      <c r="B210" s="69" t="s">
        <v>389</v>
      </c>
      <c r="C210" s="70" t="s">
        <v>145</v>
      </c>
      <c r="D210" s="71">
        <v>-679800</v>
      </c>
      <c r="E210" s="71">
        <v>1120073.45</v>
      </c>
      <c r="F210" s="72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J22" sqref="J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391</v>
      </c>
      <c r="B1" s="121"/>
      <c r="C1" s="121"/>
      <c r="D1" s="121"/>
      <c r="E1" s="121"/>
      <c r="F1" s="121"/>
    </row>
    <row r="2" spans="1:6" ht="13.15" customHeight="1">
      <c r="A2" s="104" t="s">
        <v>392</v>
      </c>
      <c r="B2" s="104"/>
      <c r="C2" s="104"/>
      <c r="D2" s="104"/>
      <c r="E2" s="104"/>
      <c r="F2" s="104"/>
    </row>
    <row r="3" spans="1:6" ht="9" customHeight="1">
      <c r="A3" s="5"/>
      <c r="B3" s="73"/>
      <c r="C3" s="40"/>
      <c r="D3" s="9"/>
      <c r="E3" s="9"/>
      <c r="F3" s="40"/>
    </row>
    <row r="4" spans="1:6" ht="13.9" customHeight="1">
      <c r="A4" s="105" t="s">
        <v>24</v>
      </c>
      <c r="B4" s="108" t="s">
        <v>25</v>
      </c>
      <c r="C4" s="114" t="s">
        <v>393</v>
      </c>
      <c r="D4" s="97" t="s">
        <v>27</v>
      </c>
      <c r="E4" s="97" t="s">
        <v>28</v>
      </c>
      <c r="F4" s="100" t="s">
        <v>29</v>
      </c>
    </row>
    <row r="5" spans="1:6" ht="4.9000000000000004" customHeight="1">
      <c r="A5" s="106"/>
      <c r="B5" s="109"/>
      <c r="C5" s="115"/>
      <c r="D5" s="98"/>
      <c r="E5" s="98"/>
      <c r="F5" s="101"/>
    </row>
    <row r="6" spans="1:6" ht="6" customHeight="1">
      <c r="A6" s="106"/>
      <c r="B6" s="109"/>
      <c r="C6" s="115"/>
      <c r="D6" s="98"/>
      <c r="E6" s="98"/>
      <c r="F6" s="101"/>
    </row>
    <row r="7" spans="1:6" ht="4.9000000000000004" customHeight="1">
      <c r="A7" s="106"/>
      <c r="B7" s="109"/>
      <c r="C7" s="115"/>
      <c r="D7" s="98"/>
      <c r="E7" s="98"/>
      <c r="F7" s="101"/>
    </row>
    <row r="8" spans="1:6" ht="6" customHeight="1">
      <c r="A8" s="106"/>
      <c r="B8" s="109"/>
      <c r="C8" s="115"/>
      <c r="D8" s="98"/>
      <c r="E8" s="98"/>
      <c r="F8" s="101"/>
    </row>
    <row r="9" spans="1:6" ht="6" customHeight="1">
      <c r="A9" s="106"/>
      <c r="B9" s="109"/>
      <c r="C9" s="115"/>
      <c r="D9" s="98"/>
      <c r="E9" s="98"/>
      <c r="F9" s="101"/>
    </row>
    <row r="10" spans="1:6" ht="18" customHeight="1">
      <c r="A10" s="107"/>
      <c r="B10" s="110"/>
      <c r="C10" s="122"/>
      <c r="D10" s="99"/>
      <c r="E10" s="99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47" t="s">
        <v>31</v>
      </c>
      <c r="F11" s="23" t="s">
        <v>32</v>
      </c>
    </row>
    <row r="12" spans="1:6" ht="24.6" customHeight="1">
      <c r="A12" s="74" t="s">
        <v>394</v>
      </c>
      <c r="B12" s="75" t="s">
        <v>395</v>
      </c>
      <c r="C12" s="76" t="s">
        <v>145</v>
      </c>
      <c r="D12" s="77">
        <v>-679800</v>
      </c>
      <c r="E12" s="77">
        <f>E18</f>
        <v>-1120073.45</v>
      </c>
      <c r="F12" s="78" t="s">
        <v>145</v>
      </c>
    </row>
    <row r="13" spans="1:6">
      <c r="A13" s="79" t="s">
        <v>36</v>
      </c>
      <c r="B13" s="80"/>
      <c r="C13" s="81"/>
      <c r="D13" s="82"/>
      <c r="E13" s="82"/>
      <c r="F13" s="83"/>
    </row>
    <row r="14" spans="1:6" ht="24.6" customHeight="1">
      <c r="A14" s="48" t="s">
        <v>396</v>
      </c>
      <c r="B14" s="84" t="s">
        <v>397</v>
      </c>
      <c r="C14" s="85" t="s">
        <v>145</v>
      </c>
      <c r="D14" s="51" t="s">
        <v>45</v>
      </c>
      <c r="E14" s="51" t="s">
        <v>45</v>
      </c>
      <c r="F14" s="53" t="s">
        <v>45</v>
      </c>
    </row>
    <row r="15" spans="1:6">
      <c r="A15" s="79" t="s">
        <v>398</v>
      </c>
      <c r="B15" s="80"/>
      <c r="C15" s="81"/>
      <c r="D15" s="82"/>
      <c r="E15" s="82"/>
      <c r="F15" s="83"/>
    </row>
    <row r="16" spans="1:6" ht="24.6" customHeight="1">
      <c r="A16" s="48" t="s">
        <v>399</v>
      </c>
      <c r="B16" s="84" t="s">
        <v>400</v>
      </c>
      <c r="C16" s="85" t="s">
        <v>145</v>
      </c>
      <c r="D16" s="51" t="s">
        <v>45</v>
      </c>
      <c r="E16" s="51" t="s">
        <v>45</v>
      </c>
      <c r="F16" s="53" t="s">
        <v>45</v>
      </c>
    </row>
    <row r="17" spans="1:6">
      <c r="A17" s="79" t="s">
        <v>398</v>
      </c>
      <c r="B17" s="80"/>
      <c r="C17" s="81"/>
      <c r="D17" s="82"/>
      <c r="E17" s="82"/>
      <c r="F17" s="83"/>
    </row>
    <row r="18" spans="1:6">
      <c r="A18" s="74" t="s">
        <v>401</v>
      </c>
      <c r="B18" s="75" t="s">
        <v>402</v>
      </c>
      <c r="C18" s="76" t="s">
        <v>403</v>
      </c>
      <c r="D18" s="77">
        <v>-679800</v>
      </c>
      <c r="E18" s="77">
        <f>E19</f>
        <v>-1120073.45</v>
      </c>
      <c r="F18" s="78" t="s">
        <v>45</v>
      </c>
    </row>
    <row r="19" spans="1:6" ht="24.6" customHeight="1">
      <c r="A19" s="74" t="s">
        <v>404</v>
      </c>
      <c r="B19" s="75" t="s">
        <v>402</v>
      </c>
      <c r="C19" s="76" t="s">
        <v>405</v>
      </c>
      <c r="D19" s="77">
        <v>-679800</v>
      </c>
      <c r="E19" s="77">
        <v>-1120073.45</v>
      </c>
      <c r="F19" s="78" t="s">
        <v>45</v>
      </c>
    </row>
    <row r="20" spans="1:6">
      <c r="A20" s="74" t="s">
        <v>406</v>
      </c>
      <c r="B20" s="75" t="s">
        <v>407</v>
      </c>
      <c r="C20" s="76" t="s">
        <v>408</v>
      </c>
      <c r="D20" s="77">
        <v>-14249900</v>
      </c>
      <c r="E20" s="77">
        <f>E21</f>
        <v>-10011290.98</v>
      </c>
      <c r="F20" s="78" t="s">
        <v>390</v>
      </c>
    </row>
    <row r="21" spans="1:6" ht="24.6" customHeight="1">
      <c r="A21" s="74" t="s">
        <v>409</v>
      </c>
      <c r="B21" s="75" t="s">
        <v>407</v>
      </c>
      <c r="C21" s="76" t="s">
        <v>410</v>
      </c>
      <c r="D21" s="77">
        <v>-14249900</v>
      </c>
      <c r="E21" s="77">
        <f>E22</f>
        <v>-10011290.98</v>
      </c>
      <c r="F21" s="78" t="s">
        <v>390</v>
      </c>
    </row>
    <row r="22" spans="1:6" ht="24.6" customHeight="1">
      <c r="A22" s="24" t="s">
        <v>411</v>
      </c>
      <c r="B22" s="25" t="s">
        <v>407</v>
      </c>
      <c r="C22" s="86" t="s">
        <v>412</v>
      </c>
      <c r="D22" s="27">
        <v>-14249900</v>
      </c>
      <c r="E22" s="27">
        <v>-10011290.98</v>
      </c>
      <c r="F22" s="62" t="s">
        <v>390</v>
      </c>
    </row>
    <row r="23" spans="1:6">
      <c r="A23" s="74" t="s">
        <v>413</v>
      </c>
      <c r="B23" s="75" t="s">
        <v>414</v>
      </c>
      <c r="C23" s="76" t="s">
        <v>415</v>
      </c>
      <c r="D23" s="77">
        <v>14929700</v>
      </c>
      <c r="E23" s="27">
        <v>8891217.5299999993</v>
      </c>
      <c r="F23" s="78" t="s">
        <v>390</v>
      </c>
    </row>
    <row r="24" spans="1:6" ht="24.6" customHeight="1">
      <c r="A24" s="24" t="s">
        <v>416</v>
      </c>
      <c r="B24" s="25" t="s">
        <v>414</v>
      </c>
      <c r="C24" s="86" t="s">
        <v>417</v>
      </c>
      <c r="D24" s="27">
        <v>14929700</v>
      </c>
      <c r="E24" s="27">
        <v>8891217.5299999993</v>
      </c>
      <c r="F24" s="62" t="s">
        <v>390</v>
      </c>
    </row>
    <row r="25" spans="1:6" ht="12.75" customHeight="1">
      <c r="A25" s="87"/>
      <c r="B25" s="88"/>
      <c r="C25" s="89"/>
      <c r="D25" s="90"/>
      <c r="E25" s="90"/>
      <c r="F25" s="91"/>
    </row>
    <row r="37" spans="1:6" ht="12.75" customHeight="1">
      <c r="A37" s="11" t="s">
        <v>418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419</v>
      </c>
      <c r="B1" t="s">
        <v>31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6</v>
      </c>
    </row>
    <row r="7" spans="1:2">
      <c r="A7" t="s">
        <v>428</v>
      </c>
      <c r="B7" t="s">
        <v>6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2020-09-03T07:43:58Z</cp:lastPrinted>
  <dcterms:created xsi:type="dcterms:W3CDTF">2020-03-04T07:07:20Z</dcterms:created>
  <dcterms:modified xsi:type="dcterms:W3CDTF">2020-10-04T19:26:06Z</dcterms:modified>
</cp:coreProperties>
</file>